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Rates" sheetId="2" state="visible" r:id="rId4"/>
    <sheet name="Jobs" sheetId="3" state="visible" r:id="rId5"/>
    <sheet name="Year-end"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<sst xmlns="http://schemas.openxmlformats.org/spreadsheetml/2006/main" count="72" uniqueCount="69">
  <si>
    <t xml:space="preserve">Overhead rate and job cost workbook</t>
  </si>
  <si>
    <t xml:space="preserve">Calcority. Set predetermined overhead rates, cost jobs, and close the year-end difference.</t>
  </si>
  <si>
    <t xml:space="preserve">How to use</t>
  </si>
  <si>
    <t xml:space="preserve">1</t>
  </si>
  <si>
    <t xml:space="preserve">Rates tab: enter estimated overhead and estimated activity for a plantwide rate, and for a machining and an assembly department. The tab computes each rate.</t>
  </si>
  <si>
    <t xml:space="preserve">2</t>
  </si>
  <si>
    <t xml:space="preserve">Jobs tab: one row per job with materials, direct labor dollars, labor hours and machine hours. It costs each job on the plantwide rate and on the departmental rates, and shows the difference.</t>
  </si>
  <si>
    <t xml:space="preserve">3</t>
  </si>
  <si>
    <t xml:space="preserve">Year-end tab: enter actual overhead and actual activity. It computes applied overhead, the under- or overapplied amount, and prorates it across work in process, finished goods and cost of goods sold.</t>
  </si>
  <si>
    <t xml:space="preserve">Colors</t>
  </si>
  <si>
    <t xml:space="preserve">Blue on yellow = you type. Black = formula. The grey EXAMPLE row on Jobs is a format sample and is not counted.</t>
  </si>
  <si>
    <t xml:space="preserve">Sign convention</t>
  </si>
  <si>
    <t xml:space="preserve">Actual overhead − applied overhead. Positive = underapplied (too little charged to production). Negative = overapplied.</t>
  </si>
  <si>
    <t xml:space="preserve">Key rules</t>
  </si>
  <si>
    <t xml:space="preserve">Rate</t>
  </si>
  <si>
    <t xml:space="preserve">Predetermined overhead rate = estimated overhead ÷ estimated activity in the allocation base.</t>
  </si>
  <si>
    <t xml:space="preserve">Applied overhead</t>
  </si>
  <si>
    <t xml:space="preserve">Rate × actual activity (normal costing). Standard costing uses standard hours allowed for actual output.</t>
  </si>
  <si>
    <t xml:space="preserve">Base</t>
  </si>
  <si>
    <t xml:space="preserve">Choose the plantwide base on the Rates tab: labor hours, machine hours or direct labor dollars.</t>
  </si>
  <si>
    <t xml:space="preserve">Disclaimer</t>
  </si>
  <si>
    <t xml:space="preserve">Planning and teaching aid, not accounting or tax advice.</t>
  </si>
  <si>
    <t xml:space="preserve">Overhead rates</t>
  </si>
  <si>
    <t xml:space="preserve">Plantwide rate</t>
  </si>
  <si>
    <t xml:space="preserve">Allocation base</t>
  </si>
  <si>
    <t xml:space="preserve">Direct labor hours</t>
  </si>
  <si>
    <t xml:space="preserve">Direct labor hours, Machine hours or Direct labor dollars</t>
  </si>
  <si>
    <t xml:space="preserve">Estimated overhead for the year</t>
  </si>
  <si>
    <t xml:space="preserve">Estimated activity in the base</t>
  </si>
  <si>
    <t xml:space="preserve">Plantwide overhead rate</t>
  </si>
  <si>
    <t xml:space="preserve">Departmental rates</t>
  </si>
  <si>
    <t xml:space="preserve">Machining overhead</t>
  </si>
  <si>
    <t xml:space="preserve">Machining machine hours</t>
  </si>
  <si>
    <t xml:space="preserve">Machining rate per machine hour</t>
  </si>
  <si>
    <t xml:space="preserve">Assembly overhead</t>
  </si>
  <si>
    <t xml:space="preserve">Assembly labor hours</t>
  </si>
  <si>
    <t xml:space="preserve">Assembly rate per labor hour</t>
  </si>
  <si>
    <t xml:space="preserve">Alternative denominator</t>
  </si>
  <si>
    <t xml:space="preserve">Practical capacity in the same base</t>
  </si>
  <si>
    <t xml:space="preserve">Rate at practical capacity</t>
  </si>
  <si>
    <t xml:space="preserve">Jobs</t>
  </si>
  <si>
    <t xml:space="preserve">Job</t>
  </si>
  <si>
    <t xml:space="preserve">Materials ($)</t>
  </si>
  <si>
    <t xml:space="preserve">Direct labor ($)</t>
  </si>
  <si>
    <t xml:space="preserve">Labor hours</t>
  </si>
  <si>
    <t xml:space="preserve">Machine hours</t>
  </si>
  <si>
    <t xml:space="preserve">Plantwide overhead</t>
  </si>
  <si>
    <t xml:space="preserve">Plantwide cost</t>
  </si>
  <si>
    <t xml:space="preserve">Departmental overhead</t>
  </si>
  <si>
    <t xml:space="preserve">Departmental cost</t>
  </si>
  <si>
    <t xml:space="preserve">Plantwide error (+ over, − under)</t>
  </si>
  <si>
    <t xml:space="preserve">Example job</t>
  </si>
  <si>
    <t xml:space="preserve">example</t>
  </si>
  <si>
    <t xml:space="preserve">Job A (machine-heavy)</t>
  </si>
  <si>
    <t xml:space="preserve">Job B (labor-heavy)</t>
  </si>
  <si>
    <t xml:space="preserve">Year-end overhead</t>
  </si>
  <si>
    <t xml:space="preserve">Actual overhead incurred</t>
  </si>
  <si>
    <t xml:space="preserve">Actual activity in the plantwide base</t>
  </si>
  <si>
    <t xml:space="preserve">Overhead applied</t>
  </si>
  <si>
    <t xml:space="preserve">Actual − applied</t>
  </si>
  <si>
    <t xml:space="preserve">Positive = underapplied</t>
  </si>
  <si>
    <t xml:space="preserve">Status</t>
  </si>
  <si>
    <t xml:space="preserve">Ending balances</t>
  </si>
  <si>
    <t xml:space="preserve">Work in process</t>
  </si>
  <si>
    <t xml:space="preserve">Finished goods</t>
  </si>
  <si>
    <t xml:space="preserve">Cost of goods sold</t>
  </si>
  <si>
    <t xml:space="preserve">Prorate the difference</t>
  </si>
  <si>
    <t xml:space="preserve">Total</t>
  </si>
  <si>
    <t xml:space="preserve">Journal entry, simple method (all to cost of goods sold)</t>
  </si>
</sst>
</file>

<file path=xl/styles.xml><?xml version="1.0" encoding="utf-8"?>
<styleSheet xmlns="http://schemas.openxmlformats.org/spreadsheetml/2006/main">
  <numFmts count="7">
    <numFmt numFmtId="164" formatCode="General"/>
    <numFmt numFmtId="165" formatCode="\$#,##0"/>
    <numFmt numFmtId="166" formatCode="#,##0"/>
    <numFmt numFmtId="167" formatCode="\$#,##0.0000"/>
    <numFmt numFmtId="168" formatCode="#,##0.00"/>
    <numFmt numFmtId="169" formatCode="#,##0.00;[RED]\-#,##0.00"/>
    <numFmt numFmtId="170" formatCode="\$#,##0;[RED]&quot;-$&quot;#,##0"/>
  </numFmts>
  <fonts count="11">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sz val="10"/>
      <color rgb="FF0000FF"/>
      <name val="Arial"/>
      <family val="0"/>
      <charset val="1"/>
    </font>
    <font>
      <b val="true"/>
      <sz val="10"/>
      <color rgb="FFFFFFFF"/>
      <name val="Arial"/>
      <family val="0"/>
      <charset val="1"/>
    </font>
    <font>
      <i val="true"/>
      <sz val="10"/>
      <color rgb="FF7F7F7F"/>
      <name val="Arial"/>
      <family val="0"/>
      <charset val="1"/>
    </font>
  </fonts>
  <fills count="6">
    <fill>
      <patternFill patternType="none"/>
    </fill>
    <fill>
      <patternFill patternType="gray125"/>
    </fill>
    <fill>
      <patternFill patternType="solid">
        <fgColor rgb="FFD9E1F2"/>
        <bgColor rgb="FFF2F2F2"/>
      </patternFill>
    </fill>
    <fill>
      <patternFill patternType="solid">
        <fgColor rgb="FFFFF2CC"/>
        <bgColor rgb="FFF2F2F2"/>
      </patternFill>
    </fill>
    <fill>
      <patternFill patternType="solid">
        <fgColor rgb="FF1F3864"/>
        <bgColor rgb="FF333333"/>
      </patternFill>
    </fill>
    <fill>
      <patternFill patternType="solid">
        <fgColor rgb="FFF2F2F2"/>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10" fillId="5"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70" fontId="7" fillId="0" borderId="1" xfId="0" applyFont="true" applyBorder="tru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7F7F7F"/>
      <rgbColor rgb="FF9999FF"/>
      <rgbColor rgb="FF993366"/>
      <rgbColor rgb="FFFFF2CC"/>
      <rgbColor rgb="FFF2F2F2"/>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04"/>
  </cols>
  <sheetData>
    <row r="1" customFormat="false" ht="17.35" hidden="false" customHeight="false" outlineLevel="0" collapsed="false">
      <c r="A1" s="1" t="s">
        <v>0</v>
      </c>
    </row>
    <row r="2" customFormat="false" ht="15" hidden="false" customHeight="false" outlineLevel="0" collapsed="false">
      <c r="A2" s="2" t="s">
        <v>1</v>
      </c>
    </row>
    <row r="4" customFormat="false" ht="15.75" hidden="false" customHeight="true" outlineLevel="0" collapsed="false">
      <c r="A4" s="3" t="s">
        <v>2</v>
      </c>
      <c r="B4" s="4"/>
    </row>
    <row r="5" customFormat="false" ht="30" hidden="false" customHeight="true" outlineLevel="0" collapsed="false">
      <c r="A5" s="5" t="s">
        <v>3</v>
      </c>
      <c r="B5" s="6" t="s">
        <v>4</v>
      </c>
    </row>
    <row r="6" customFormat="false" ht="30" hidden="false" customHeight="true" outlineLevel="0" collapsed="false">
      <c r="A6" s="5" t="s">
        <v>5</v>
      </c>
      <c r="B6" s="6" t="s">
        <v>6</v>
      </c>
    </row>
    <row r="7" customFormat="false" ht="30" hidden="false" customHeight="true" outlineLevel="0" collapsed="false">
      <c r="A7" s="5" t="s">
        <v>7</v>
      </c>
      <c r="B7" s="6" t="s">
        <v>8</v>
      </c>
    </row>
    <row r="8" customFormat="false" ht="30" hidden="false" customHeight="true" outlineLevel="0" collapsed="false">
      <c r="A8" s="5" t="s">
        <v>9</v>
      </c>
      <c r="B8" s="6" t="s">
        <v>10</v>
      </c>
    </row>
    <row r="9" customFormat="false" ht="30" hidden="false" customHeight="true" outlineLevel="0" collapsed="false">
      <c r="A9" s="5" t="s">
        <v>11</v>
      </c>
      <c r="B9" s="6" t="s">
        <v>12</v>
      </c>
    </row>
    <row r="10" customFormat="false" ht="15.75" hidden="false" customHeight="true" outlineLevel="0" collapsed="false">
      <c r="A10" s="3" t="s">
        <v>13</v>
      </c>
      <c r="B10" s="4"/>
    </row>
    <row r="11" customFormat="false" ht="15.75" hidden="false" customHeight="true" outlineLevel="0" collapsed="false">
      <c r="A11" s="5" t="s">
        <v>14</v>
      </c>
      <c r="B11" s="6" t="s">
        <v>15</v>
      </c>
    </row>
    <row r="12" customFormat="false" ht="30" hidden="false" customHeight="true" outlineLevel="0" collapsed="false">
      <c r="A12" s="5" t="s">
        <v>16</v>
      </c>
      <c r="B12" s="6" t="s">
        <v>17</v>
      </c>
    </row>
    <row r="13" customFormat="false" ht="15.75" hidden="false" customHeight="true" outlineLevel="0" collapsed="false">
      <c r="A13" s="5" t="s">
        <v>18</v>
      </c>
      <c r="B13" s="6" t="s">
        <v>19</v>
      </c>
    </row>
    <row r="14" customFormat="false" ht="15.75" hidden="false" customHeight="true" outlineLevel="0" collapsed="false">
      <c r="A14" s="5" t="s">
        <v>20</v>
      </c>
      <c r="B14" s="6" t="s">
        <v>21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9"/>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2" min="2" style="0" width="20"/>
    <col collapsed="false" customWidth="true" hidden="false" outlineLevel="0" max="3" min="3" style="0" width="50"/>
  </cols>
  <sheetData>
    <row r="1" customFormat="false" ht="17.35" hidden="false" customHeight="false" outlineLevel="0" collapsed="false">
      <c r="A1" s="1" t="s">
        <v>22</v>
      </c>
    </row>
    <row r="3" customFormat="false" ht="15" hidden="false" customHeight="false" outlineLevel="0" collapsed="false">
      <c r="A3" s="3" t="s">
        <v>23</v>
      </c>
      <c r="B3" s="7"/>
    </row>
    <row r="4" customFormat="false" ht="15" hidden="false" customHeight="false" outlineLevel="0" collapsed="false">
      <c r="A4" s="8" t="s">
        <v>24</v>
      </c>
      <c r="B4" s="9" t="s">
        <v>25</v>
      </c>
      <c r="C4" s="2" t="s">
        <v>26</v>
      </c>
    </row>
    <row r="5" customFormat="false" ht="15" hidden="false" customHeight="false" outlineLevel="0" collapsed="false">
      <c r="A5" s="8" t="s">
        <v>27</v>
      </c>
      <c r="B5" s="10" t="n">
        <v>480000</v>
      </c>
    </row>
    <row r="6" customFormat="false" ht="15" hidden="false" customHeight="false" outlineLevel="0" collapsed="false">
      <c r="A6" s="8" t="s">
        <v>28</v>
      </c>
      <c r="B6" s="11" t="n">
        <v>40000</v>
      </c>
    </row>
    <row r="7" customFormat="false" ht="15" hidden="false" customHeight="false" outlineLevel="0" collapsed="false">
      <c r="A7" s="8" t="s">
        <v>29</v>
      </c>
      <c r="B7" s="12" t="n">
        <f aca="false">IF(B6&gt;0,B5/B6,0)</f>
        <v>12</v>
      </c>
    </row>
    <row r="9" customFormat="false" ht="15" hidden="false" customHeight="false" outlineLevel="0" collapsed="false">
      <c r="A9" s="3" t="s">
        <v>30</v>
      </c>
      <c r="B9" s="7"/>
    </row>
    <row r="10" customFormat="false" ht="15" hidden="false" customHeight="false" outlineLevel="0" collapsed="false">
      <c r="A10" s="8" t="s">
        <v>31</v>
      </c>
      <c r="B10" s="10" t="n">
        <v>360000</v>
      </c>
    </row>
    <row r="11" customFormat="false" ht="15" hidden="false" customHeight="false" outlineLevel="0" collapsed="false">
      <c r="A11" s="8" t="s">
        <v>32</v>
      </c>
      <c r="B11" s="11" t="n">
        <v>30000</v>
      </c>
    </row>
    <row r="12" customFormat="false" ht="15" hidden="false" customHeight="false" outlineLevel="0" collapsed="false">
      <c r="A12" s="8" t="s">
        <v>33</v>
      </c>
      <c r="B12" s="12" t="n">
        <f aca="false">IF(B11&gt;0,B10/B11,0)</f>
        <v>12</v>
      </c>
    </row>
    <row r="13" customFormat="false" ht="15" hidden="false" customHeight="false" outlineLevel="0" collapsed="false">
      <c r="A13" s="8" t="s">
        <v>34</v>
      </c>
      <c r="B13" s="10" t="n">
        <v>120000</v>
      </c>
    </row>
    <row r="14" customFormat="false" ht="15" hidden="false" customHeight="false" outlineLevel="0" collapsed="false">
      <c r="A14" s="8" t="s">
        <v>35</v>
      </c>
      <c r="B14" s="11" t="n">
        <v>40000</v>
      </c>
    </row>
    <row r="15" customFormat="false" ht="15" hidden="false" customHeight="false" outlineLevel="0" collapsed="false">
      <c r="A15" s="8" t="s">
        <v>36</v>
      </c>
      <c r="B15" s="12" t="n">
        <f aca="false">IF(B14&gt;0,B13/B14,0)</f>
        <v>3</v>
      </c>
    </row>
    <row r="17" customFormat="false" ht="15" hidden="false" customHeight="false" outlineLevel="0" collapsed="false">
      <c r="A17" s="3" t="s">
        <v>37</v>
      </c>
      <c r="B17" s="7"/>
    </row>
    <row r="18" customFormat="false" ht="15" hidden="false" customHeight="false" outlineLevel="0" collapsed="false">
      <c r="A18" s="8" t="s">
        <v>38</v>
      </c>
      <c r="B18" s="11" t="n">
        <v>50000</v>
      </c>
    </row>
    <row r="19" customFormat="false" ht="15" hidden="false" customHeight="false" outlineLevel="0" collapsed="false">
      <c r="A19" s="8" t="s">
        <v>39</v>
      </c>
      <c r="B19" s="12" t="n">
        <f aca="false">IF(B18&gt;0,B5/B18,0)</f>
        <v>9.6</v>
      </c>
    </row>
  </sheetData>
  <dataValidations count="1">
    <dataValidation allowBlank="false" errorStyle="stop" operator="between" showDropDown="false" showErrorMessage="false" showInputMessage="false" sqref="B4" type="list">
      <formula1>"Direct labor hours,Machine hours,Direct labor dollars"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4"/>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pane xSplit="1" ySplit="3" topLeftCell="B4" activePane="bottomRight" state="frozen"/>
      <selection pane="topLeft" activeCell="A1" activeCellId="0" sqref="A1"/>
      <selection pane="topRight" activeCell="B1" activeCellId="0" sqref="B1"/>
      <selection pane="bottomLeft" activeCell="A4" activeCellId="0" sqref="A4"/>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3" min="2" style="0" width="13"/>
    <col collapsed="false" customWidth="true" hidden="false" outlineLevel="0" max="5" min="4" style="0" width="11"/>
    <col collapsed="false" customWidth="true" hidden="false" outlineLevel="0" max="6" min="6" style="0" width="15"/>
    <col collapsed="false" customWidth="true" hidden="false" outlineLevel="0" max="7" min="7" style="0" width="14"/>
    <col collapsed="false" customWidth="true" hidden="false" outlineLevel="0" max="8" min="8" style="0" width="16"/>
    <col collapsed="false" customWidth="true" hidden="false" outlineLevel="0" max="9" min="9" style="0" width="15"/>
    <col collapsed="false" customWidth="true" hidden="false" outlineLevel="0" max="10" min="10" style="0" width="16"/>
  </cols>
  <sheetData>
    <row r="1" customFormat="false" ht="17.35" hidden="false" customHeight="false" outlineLevel="0" collapsed="false">
      <c r="A1" s="1" t="s">
        <v>40</v>
      </c>
    </row>
    <row r="3" customFormat="false" ht="43.5" hidden="false" customHeight="true" outlineLevel="0" collapsed="false">
      <c r="A3" s="13" t="s">
        <v>41</v>
      </c>
      <c r="B3" s="13" t="s">
        <v>42</v>
      </c>
      <c r="C3" s="13" t="s">
        <v>43</v>
      </c>
      <c r="D3" s="13" t="s">
        <v>44</v>
      </c>
      <c r="E3" s="13" t="s">
        <v>45</v>
      </c>
      <c r="F3" s="13" t="s">
        <v>46</v>
      </c>
      <c r="G3" s="13" t="s">
        <v>47</v>
      </c>
      <c r="H3" s="13" t="s">
        <v>48</v>
      </c>
      <c r="I3" s="13" t="s">
        <v>49</v>
      </c>
      <c r="J3" s="13" t="s">
        <v>50</v>
      </c>
    </row>
    <row r="4" customFormat="false" ht="15" hidden="false" customHeight="false" outlineLevel="0" collapsed="false">
      <c r="A4" s="14" t="s">
        <v>51</v>
      </c>
      <c r="B4" s="14" t="n">
        <v>1000</v>
      </c>
      <c r="C4" s="14" t="n">
        <v>400</v>
      </c>
      <c r="D4" s="14" t="n">
        <v>16</v>
      </c>
      <c r="E4" s="14" t="n">
        <v>20</v>
      </c>
      <c r="F4" s="14" t="s">
        <v>52</v>
      </c>
      <c r="G4" s="14"/>
      <c r="H4" s="14"/>
      <c r="I4" s="14"/>
      <c r="J4" s="14"/>
    </row>
    <row r="5" customFormat="false" ht="15" hidden="false" customHeight="false" outlineLevel="0" collapsed="false">
      <c r="A5" s="9" t="s">
        <v>53</v>
      </c>
      <c r="B5" s="15" t="n">
        <v>1800</v>
      </c>
      <c r="C5" s="15" t="n">
        <v>500</v>
      </c>
      <c r="D5" s="9" t="n">
        <v>20</v>
      </c>
      <c r="E5" s="9" t="n">
        <v>100</v>
      </c>
      <c r="F5" s="16" t="n">
        <f aca="false">IF(A5="",0,Rates!$B$7*IF(Rates!$B$4="Machine hours",E5,IF(Rates!$B$4="Direct labor dollars",C5,D5)))</f>
        <v>240</v>
      </c>
      <c r="G5" s="16" t="n">
        <f aca="false">IF(A5="",0,N(B5)+N(C5)+F5)</f>
        <v>2540</v>
      </c>
      <c r="H5" s="16" t="n">
        <f aca="false">IF(A5="",0,Rates!$B$12*N(E5)+Rates!$B$15*N(D5))</f>
        <v>1260</v>
      </c>
      <c r="I5" s="16" t="n">
        <f aca="false">IF(A5="",0,N(B5)+N(C5)+H5)</f>
        <v>3560</v>
      </c>
      <c r="J5" s="16" t="n">
        <f aca="false">F5-H5</f>
        <v>-1020</v>
      </c>
    </row>
    <row r="6" customFormat="false" ht="15" hidden="false" customHeight="false" outlineLevel="0" collapsed="false">
      <c r="A6" s="9" t="s">
        <v>54</v>
      </c>
      <c r="B6" s="15" t="n">
        <v>900</v>
      </c>
      <c r="C6" s="15" t="n">
        <v>2500</v>
      </c>
      <c r="D6" s="9" t="n">
        <v>100</v>
      </c>
      <c r="E6" s="9" t="n">
        <v>10</v>
      </c>
      <c r="F6" s="16" t="n">
        <f aca="false">IF(A6="",0,Rates!$B$7*IF(Rates!$B$4="Machine hours",E6,IF(Rates!$B$4="Direct labor dollars",C6,D6)))</f>
        <v>1200</v>
      </c>
      <c r="G6" s="16" t="n">
        <f aca="false">IF(A6="",0,N(B6)+N(C6)+F6)</f>
        <v>4600</v>
      </c>
      <c r="H6" s="16" t="n">
        <f aca="false">IF(A6="",0,Rates!$B$12*N(E6)+Rates!$B$15*N(D6))</f>
        <v>420</v>
      </c>
      <c r="I6" s="16" t="n">
        <f aca="false">IF(A6="",0,N(B6)+N(C6)+H6)</f>
        <v>3820</v>
      </c>
      <c r="J6" s="16" t="n">
        <f aca="false">F6-H6</f>
        <v>780</v>
      </c>
    </row>
    <row r="7" customFormat="false" ht="15" hidden="false" customHeight="false" outlineLevel="0" collapsed="false">
      <c r="A7" s="9"/>
      <c r="B7" s="15"/>
      <c r="C7" s="15"/>
      <c r="D7" s="9"/>
      <c r="E7" s="9"/>
      <c r="F7" s="16" t="n">
        <f aca="false">IF(A7="",0,Rates!$B$7*IF(Rates!$B$4="Machine hours",E7,IF(Rates!$B$4="Direct labor dollars",C7,D7)))</f>
        <v>0</v>
      </c>
      <c r="G7" s="16" t="n">
        <f aca="false">IF(A7="",0,N(B7)+N(C7)+F7)</f>
        <v>0</v>
      </c>
      <c r="H7" s="16" t="n">
        <f aca="false">IF(A7="",0,Rates!$B$12*N(E7)+Rates!$B$15*N(D7))</f>
        <v>0</v>
      </c>
      <c r="I7" s="16" t="n">
        <f aca="false">IF(A7="",0,N(B7)+N(C7)+H7)</f>
        <v>0</v>
      </c>
      <c r="J7" s="16" t="n">
        <f aca="false">F7-H7</f>
        <v>0</v>
      </c>
    </row>
    <row r="8" customFormat="false" ht="15" hidden="false" customHeight="false" outlineLevel="0" collapsed="false">
      <c r="A8" s="9"/>
      <c r="B8" s="15"/>
      <c r="C8" s="15"/>
      <c r="D8" s="9"/>
      <c r="E8" s="9"/>
      <c r="F8" s="16" t="n">
        <f aca="false">IF(A8="",0,Rates!$B$7*IF(Rates!$B$4="Machine hours",E8,IF(Rates!$B$4="Direct labor dollars",C8,D8)))</f>
        <v>0</v>
      </c>
      <c r="G8" s="16" t="n">
        <f aca="false">IF(A8="",0,N(B8)+N(C8)+F8)</f>
        <v>0</v>
      </c>
      <c r="H8" s="16" t="n">
        <f aca="false">IF(A8="",0,Rates!$B$12*N(E8)+Rates!$B$15*N(D8))</f>
        <v>0</v>
      </c>
      <c r="I8" s="16" t="n">
        <f aca="false">IF(A8="",0,N(B8)+N(C8)+H8)</f>
        <v>0</v>
      </c>
      <c r="J8" s="16" t="n">
        <f aca="false">F8-H8</f>
        <v>0</v>
      </c>
    </row>
    <row r="9" customFormat="false" ht="15" hidden="false" customHeight="false" outlineLevel="0" collapsed="false">
      <c r="A9" s="9"/>
      <c r="B9" s="15"/>
      <c r="C9" s="15"/>
      <c r="D9" s="9"/>
      <c r="E9" s="9"/>
      <c r="F9" s="16" t="n">
        <f aca="false">IF(A9="",0,Rates!$B$7*IF(Rates!$B$4="Machine hours",E9,IF(Rates!$B$4="Direct labor dollars",C9,D9)))</f>
        <v>0</v>
      </c>
      <c r="G9" s="16" t="n">
        <f aca="false">IF(A9="",0,N(B9)+N(C9)+F9)</f>
        <v>0</v>
      </c>
      <c r="H9" s="16" t="n">
        <f aca="false">IF(A9="",0,Rates!$B$12*N(E9)+Rates!$B$15*N(D9))</f>
        <v>0</v>
      </c>
      <c r="I9" s="16" t="n">
        <f aca="false">IF(A9="",0,N(B9)+N(C9)+H9)</f>
        <v>0</v>
      </c>
      <c r="J9" s="16" t="n">
        <f aca="false">F9-H9</f>
        <v>0</v>
      </c>
    </row>
    <row r="10" customFormat="false" ht="15" hidden="false" customHeight="false" outlineLevel="0" collapsed="false">
      <c r="A10" s="9"/>
      <c r="B10" s="15"/>
      <c r="C10" s="15"/>
      <c r="D10" s="9"/>
      <c r="E10" s="9"/>
      <c r="F10" s="16" t="n">
        <f aca="false">IF(A10="",0,Rates!$B$7*IF(Rates!$B$4="Machine hours",E10,IF(Rates!$B$4="Direct labor dollars",C10,D10)))</f>
        <v>0</v>
      </c>
      <c r="G10" s="16" t="n">
        <f aca="false">IF(A10="",0,N(B10)+N(C10)+F10)</f>
        <v>0</v>
      </c>
      <c r="H10" s="16" t="n">
        <f aca="false">IF(A10="",0,Rates!$B$12*N(E10)+Rates!$B$15*N(D10))</f>
        <v>0</v>
      </c>
      <c r="I10" s="16" t="n">
        <f aca="false">IF(A10="",0,N(B10)+N(C10)+H10)</f>
        <v>0</v>
      </c>
      <c r="J10" s="16" t="n">
        <f aca="false">F10-H10</f>
        <v>0</v>
      </c>
    </row>
    <row r="11" customFormat="false" ht="15" hidden="false" customHeight="false" outlineLevel="0" collapsed="false">
      <c r="A11" s="9"/>
      <c r="B11" s="15"/>
      <c r="C11" s="15"/>
      <c r="D11" s="9"/>
      <c r="E11" s="9"/>
      <c r="F11" s="16" t="n">
        <f aca="false">IF(A11="",0,Rates!$B$7*IF(Rates!$B$4="Machine hours",E11,IF(Rates!$B$4="Direct labor dollars",C11,D11)))</f>
        <v>0</v>
      </c>
      <c r="G11" s="16" t="n">
        <f aca="false">IF(A11="",0,N(B11)+N(C11)+F11)</f>
        <v>0</v>
      </c>
      <c r="H11" s="16" t="n">
        <f aca="false">IF(A11="",0,Rates!$B$12*N(E11)+Rates!$B$15*N(D11))</f>
        <v>0</v>
      </c>
      <c r="I11" s="16" t="n">
        <f aca="false">IF(A11="",0,N(B11)+N(C11)+H11)</f>
        <v>0</v>
      </c>
      <c r="J11" s="16" t="n">
        <f aca="false">F11-H11</f>
        <v>0</v>
      </c>
    </row>
    <row r="12" customFormat="false" ht="15" hidden="false" customHeight="false" outlineLevel="0" collapsed="false">
      <c r="A12" s="9"/>
      <c r="B12" s="15"/>
      <c r="C12" s="15"/>
      <c r="D12" s="9"/>
      <c r="E12" s="9"/>
      <c r="F12" s="16" t="n">
        <f aca="false">IF(A12="",0,Rates!$B$7*IF(Rates!$B$4="Machine hours",E12,IF(Rates!$B$4="Direct labor dollars",C12,D12)))</f>
        <v>0</v>
      </c>
      <c r="G12" s="16" t="n">
        <f aca="false">IF(A12="",0,N(B12)+N(C12)+F12)</f>
        <v>0</v>
      </c>
      <c r="H12" s="16" t="n">
        <f aca="false">IF(A12="",0,Rates!$B$12*N(E12)+Rates!$B$15*N(D12))</f>
        <v>0</v>
      </c>
      <c r="I12" s="16" t="n">
        <f aca="false">IF(A12="",0,N(B12)+N(C12)+H12)</f>
        <v>0</v>
      </c>
      <c r="J12" s="16" t="n">
        <f aca="false">F12-H12</f>
        <v>0</v>
      </c>
    </row>
    <row r="13" customFormat="false" ht="15" hidden="false" customHeight="false" outlineLevel="0" collapsed="false">
      <c r="A13" s="9"/>
      <c r="B13" s="15"/>
      <c r="C13" s="15"/>
      <c r="D13" s="9"/>
      <c r="E13" s="9"/>
      <c r="F13" s="16" t="n">
        <f aca="false">IF(A13="",0,Rates!$B$7*IF(Rates!$B$4="Machine hours",E13,IF(Rates!$B$4="Direct labor dollars",C13,D13)))</f>
        <v>0</v>
      </c>
      <c r="G13" s="16" t="n">
        <f aca="false">IF(A13="",0,N(B13)+N(C13)+F13)</f>
        <v>0</v>
      </c>
      <c r="H13" s="16" t="n">
        <f aca="false">IF(A13="",0,Rates!$B$12*N(E13)+Rates!$B$15*N(D13))</f>
        <v>0</v>
      </c>
      <c r="I13" s="16" t="n">
        <f aca="false">IF(A13="",0,N(B13)+N(C13)+H13)</f>
        <v>0</v>
      </c>
      <c r="J13" s="16" t="n">
        <f aca="false">F13-H13</f>
        <v>0</v>
      </c>
    </row>
    <row r="14" customFormat="false" ht="15" hidden="false" customHeight="false" outlineLevel="0" collapsed="false">
      <c r="A14" s="9"/>
      <c r="B14" s="15"/>
      <c r="C14" s="15"/>
      <c r="D14" s="9"/>
      <c r="E14" s="9"/>
      <c r="F14" s="16" t="n">
        <f aca="false">IF(A14="",0,Rates!$B$7*IF(Rates!$B$4="Machine hours",E14,IF(Rates!$B$4="Direct labor dollars",C14,D14)))</f>
        <v>0</v>
      </c>
      <c r="G14" s="16" t="n">
        <f aca="false">IF(A14="",0,N(B14)+N(C14)+F14)</f>
        <v>0</v>
      </c>
      <c r="H14" s="16" t="n">
        <f aca="false">IF(A14="",0,Rates!$B$12*N(E14)+Rates!$B$15*N(D14))</f>
        <v>0</v>
      </c>
      <c r="I14" s="16" t="n">
        <f aca="false">IF(A14="",0,N(B14)+N(C14)+H14)</f>
        <v>0</v>
      </c>
      <c r="J14" s="16" t="n">
        <f aca="false">F14-H14</f>
        <v>0</v>
      </c>
    </row>
    <row r="15" customFormat="false" ht="15" hidden="false" customHeight="false" outlineLevel="0" collapsed="false">
      <c r="A15" s="9"/>
      <c r="B15" s="15"/>
      <c r="C15" s="15"/>
      <c r="D15" s="9"/>
      <c r="E15" s="9"/>
      <c r="F15" s="16" t="n">
        <f aca="false">IF(A15="",0,Rates!$B$7*IF(Rates!$B$4="Machine hours",E15,IF(Rates!$B$4="Direct labor dollars",C15,D15)))</f>
        <v>0</v>
      </c>
      <c r="G15" s="16" t="n">
        <f aca="false">IF(A15="",0,N(B15)+N(C15)+F15)</f>
        <v>0</v>
      </c>
      <c r="H15" s="16" t="n">
        <f aca="false">IF(A15="",0,Rates!$B$12*N(E15)+Rates!$B$15*N(D15))</f>
        <v>0</v>
      </c>
      <c r="I15" s="16" t="n">
        <f aca="false">IF(A15="",0,N(B15)+N(C15)+H15)</f>
        <v>0</v>
      </c>
      <c r="J15" s="16" t="n">
        <f aca="false">F15-H15</f>
        <v>0</v>
      </c>
    </row>
    <row r="16" customFormat="false" ht="15" hidden="false" customHeight="false" outlineLevel="0" collapsed="false">
      <c r="A16" s="9"/>
      <c r="B16" s="15"/>
      <c r="C16" s="15"/>
      <c r="D16" s="9"/>
      <c r="E16" s="9"/>
      <c r="F16" s="16" t="n">
        <f aca="false">IF(A16="",0,Rates!$B$7*IF(Rates!$B$4="Machine hours",E16,IF(Rates!$B$4="Direct labor dollars",C16,D16)))</f>
        <v>0</v>
      </c>
      <c r="G16" s="16" t="n">
        <f aca="false">IF(A16="",0,N(B16)+N(C16)+F16)</f>
        <v>0</v>
      </c>
      <c r="H16" s="16" t="n">
        <f aca="false">IF(A16="",0,Rates!$B$12*N(E16)+Rates!$B$15*N(D16))</f>
        <v>0</v>
      </c>
      <c r="I16" s="16" t="n">
        <f aca="false">IF(A16="",0,N(B16)+N(C16)+H16)</f>
        <v>0</v>
      </c>
      <c r="J16" s="16" t="n">
        <f aca="false">F16-H16</f>
        <v>0</v>
      </c>
    </row>
    <row r="17" customFormat="false" ht="15" hidden="false" customHeight="false" outlineLevel="0" collapsed="false">
      <c r="A17" s="9"/>
      <c r="B17" s="15"/>
      <c r="C17" s="15"/>
      <c r="D17" s="9"/>
      <c r="E17" s="9"/>
      <c r="F17" s="16" t="n">
        <f aca="false">IF(A17="",0,Rates!$B$7*IF(Rates!$B$4="Machine hours",E17,IF(Rates!$B$4="Direct labor dollars",C17,D17)))</f>
        <v>0</v>
      </c>
      <c r="G17" s="16" t="n">
        <f aca="false">IF(A17="",0,N(B17)+N(C17)+F17)</f>
        <v>0</v>
      </c>
      <c r="H17" s="16" t="n">
        <f aca="false">IF(A17="",0,Rates!$B$12*N(E17)+Rates!$B$15*N(D17))</f>
        <v>0</v>
      </c>
      <c r="I17" s="16" t="n">
        <f aca="false">IF(A17="",0,N(B17)+N(C17)+H17)</f>
        <v>0</v>
      </c>
      <c r="J17" s="16" t="n">
        <f aca="false">F17-H17</f>
        <v>0</v>
      </c>
    </row>
    <row r="18" customFormat="false" ht="15" hidden="false" customHeight="false" outlineLevel="0" collapsed="false">
      <c r="A18" s="9"/>
      <c r="B18" s="15"/>
      <c r="C18" s="15"/>
      <c r="D18" s="9"/>
      <c r="E18" s="9"/>
      <c r="F18" s="16" t="n">
        <f aca="false">IF(A18="",0,Rates!$B$7*IF(Rates!$B$4="Machine hours",E18,IF(Rates!$B$4="Direct labor dollars",C18,D18)))</f>
        <v>0</v>
      </c>
      <c r="G18" s="16" t="n">
        <f aca="false">IF(A18="",0,N(B18)+N(C18)+F18)</f>
        <v>0</v>
      </c>
      <c r="H18" s="16" t="n">
        <f aca="false">IF(A18="",0,Rates!$B$12*N(E18)+Rates!$B$15*N(D18))</f>
        <v>0</v>
      </c>
      <c r="I18" s="16" t="n">
        <f aca="false">IF(A18="",0,N(B18)+N(C18)+H18)</f>
        <v>0</v>
      </c>
      <c r="J18" s="16" t="n">
        <f aca="false">F18-H18</f>
        <v>0</v>
      </c>
    </row>
    <row r="19" customFormat="false" ht="15" hidden="false" customHeight="false" outlineLevel="0" collapsed="false">
      <c r="A19" s="9"/>
      <c r="B19" s="15"/>
      <c r="C19" s="15"/>
      <c r="D19" s="9"/>
      <c r="E19" s="9"/>
      <c r="F19" s="16" t="n">
        <f aca="false">IF(A19="",0,Rates!$B$7*IF(Rates!$B$4="Machine hours",E19,IF(Rates!$B$4="Direct labor dollars",C19,D19)))</f>
        <v>0</v>
      </c>
      <c r="G19" s="16" t="n">
        <f aca="false">IF(A19="",0,N(B19)+N(C19)+F19)</f>
        <v>0</v>
      </c>
      <c r="H19" s="16" t="n">
        <f aca="false">IF(A19="",0,Rates!$B$12*N(E19)+Rates!$B$15*N(D19))</f>
        <v>0</v>
      </c>
      <c r="I19" s="16" t="n">
        <f aca="false">IF(A19="",0,N(B19)+N(C19)+H19)</f>
        <v>0</v>
      </c>
      <c r="J19" s="16" t="n">
        <f aca="false">F19-H19</f>
        <v>0</v>
      </c>
    </row>
    <row r="20" customFormat="false" ht="15" hidden="false" customHeight="false" outlineLevel="0" collapsed="false">
      <c r="A20" s="9"/>
      <c r="B20" s="15"/>
      <c r="C20" s="15"/>
      <c r="D20" s="9"/>
      <c r="E20" s="9"/>
      <c r="F20" s="16" t="n">
        <f aca="false">IF(A20="",0,Rates!$B$7*IF(Rates!$B$4="Machine hours",E20,IF(Rates!$B$4="Direct labor dollars",C20,D20)))</f>
        <v>0</v>
      </c>
      <c r="G20" s="16" t="n">
        <f aca="false">IF(A20="",0,N(B20)+N(C20)+F20)</f>
        <v>0</v>
      </c>
      <c r="H20" s="16" t="n">
        <f aca="false">IF(A20="",0,Rates!$B$12*N(E20)+Rates!$B$15*N(D20))</f>
        <v>0</v>
      </c>
      <c r="I20" s="16" t="n">
        <f aca="false">IF(A20="",0,N(B20)+N(C20)+H20)</f>
        <v>0</v>
      </c>
      <c r="J20" s="16" t="n">
        <f aca="false">F20-H20</f>
        <v>0</v>
      </c>
    </row>
    <row r="21" customFormat="false" ht="15" hidden="false" customHeight="false" outlineLevel="0" collapsed="false">
      <c r="A21" s="9"/>
      <c r="B21" s="15"/>
      <c r="C21" s="15"/>
      <c r="D21" s="9"/>
      <c r="E21" s="9"/>
      <c r="F21" s="16" t="n">
        <f aca="false">IF(A21="",0,Rates!$B$7*IF(Rates!$B$4="Machine hours",E21,IF(Rates!$B$4="Direct labor dollars",C21,D21)))</f>
        <v>0</v>
      </c>
      <c r="G21" s="16" t="n">
        <f aca="false">IF(A21="",0,N(B21)+N(C21)+F21)</f>
        <v>0</v>
      </c>
      <c r="H21" s="16" t="n">
        <f aca="false">IF(A21="",0,Rates!$B$12*N(E21)+Rates!$B$15*N(D21))</f>
        <v>0</v>
      </c>
      <c r="I21" s="16" t="n">
        <f aca="false">IF(A21="",0,N(B21)+N(C21)+H21)</f>
        <v>0</v>
      </c>
      <c r="J21" s="16" t="n">
        <f aca="false">F21-H21</f>
        <v>0</v>
      </c>
    </row>
    <row r="22" customFormat="false" ht="15" hidden="false" customHeight="false" outlineLevel="0" collapsed="false">
      <c r="A22" s="9"/>
      <c r="B22" s="15"/>
      <c r="C22" s="15"/>
      <c r="D22" s="9"/>
      <c r="E22" s="9"/>
      <c r="F22" s="16" t="n">
        <f aca="false">IF(A22="",0,Rates!$B$7*IF(Rates!$B$4="Machine hours",E22,IF(Rates!$B$4="Direct labor dollars",C22,D22)))</f>
        <v>0</v>
      </c>
      <c r="G22" s="16" t="n">
        <f aca="false">IF(A22="",0,N(B22)+N(C22)+F22)</f>
        <v>0</v>
      </c>
      <c r="H22" s="16" t="n">
        <f aca="false">IF(A22="",0,Rates!$B$12*N(E22)+Rates!$B$15*N(D22))</f>
        <v>0</v>
      </c>
      <c r="I22" s="16" t="n">
        <f aca="false">IF(A22="",0,N(B22)+N(C22)+H22)</f>
        <v>0</v>
      </c>
      <c r="J22" s="16" t="n">
        <f aca="false">F22-H22</f>
        <v>0</v>
      </c>
    </row>
    <row r="23" customFormat="false" ht="15" hidden="false" customHeight="false" outlineLevel="0" collapsed="false">
      <c r="A23" s="9"/>
      <c r="B23" s="15"/>
      <c r="C23" s="15"/>
      <c r="D23" s="9"/>
      <c r="E23" s="9"/>
      <c r="F23" s="16" t="n">
        <f aca="false">IF(A23="",0,Rates!$B$7*IF(Rates!$B$4="Machine hours",E23,IF(Rates!$B$4="Direct labor dollars",C23,D23)))</f>
        <v>0</v>
      </c>
      <c r="G23" s="16" t="n">
        <f aca="false">IF(A23="",0,N(B23)+N(C23)+F23)</f>
        <v>0</v>
      </c>
      <c r="H23" s="16" t="n">
        <f aca="false">IF(A23="",0,Rates!$B$12*N(E23)+Rates!$B$15*N(D23))</f>
        <v>0</v>
      </c>
      <c r="I23" s="16" t="n">
        <f aca="false">IF(A23="",0,N(B23)+N(C23)+H23)</f>
        <v>0</v>
      </c>
      <c r="J23" s="16" t="n">
        <f aca="false">F23-H23</f>
        <v>0</v>
      </c>
    </row>
    <row r="24" customFormat="false" ht="15" hidden="false" customHeight="false" outlineLevel="0" collapsed="false">
      <c r="A24" s="9"/>
      <c r="B24" s="15"/>
      <c r="C24" s="15"/>
      <c r="D24" s="9"/>
      <c r="E24" s="9"/>
      <c r="F24" s="16" t="n">
        <f aca="false">IF(A24="",0,Rates!$B$7*IF(Rates!$B$4="Machine hours",E24,IF(Rates!$B$4="Direct labor dollars",C24,D24)))</f>
        <v>0</v>
      </c>
      <c r="G24" s="16" t="n">
        <f aca="false">IF(A24="",0,N(B24)+N(C24)+F24)</f>
        <v>0</v>
      </c>
      <c r="H24" s="16" t="n">
        <f aca="false">IF(A24="",0,Rates!$B$12*N(E24)+Rates!$B$15*N(D24))</f>
        <v>0</v>
      </c>
      <c r="I24" s="16" t="n">
        <f aca="false">IF(A24="",0,N(B24)+N(C24)+H24)</f>
        <v>0</v>
      </c>
      <c r="J24" s="16" t="n">
        <f aca="false">F24-H24</f>
        <v>0</v>
      </c>
    </row>
    <row r="25" customFormat="false" ht="15" hidden="false" customHeight="false" outlineLevel="0" collapsed="false">
      <c r="A25" s="9"/>
      <c r="B25" s="15"/>
      <c r="C25" s="15"/>
      <c r="D25" s="9"/>
      <c r="E25" s="9"/>
      <c r="F25" s="16" t="n">
        <f aca="false">IF(A25="",0,Rates!$B$7*IF(Rates!$B$4="Machine hours",E25,IF(Rates!$B$4="Direct labor dollars",C25,D25)))</f>
        <v>0</v>
      </c>
      <c r="G25" s="16" t="n">
        <f aca="false">IF(A25="",0,N(B25)+N(C25)+F25)</f>
        <v>0</v>
      </c>
      <c r="H25" s="16" t="n">
        <f aca="false">IF(A25="",0,Rates!$B$12*N(E25)+Rates!$B$15*N(D25))</f>
        <v>0</v>
      </c>
      <c r="I25" s="16" t="n">
        <f aca="false">IF(A25="",0,N(B25)+N(C25)+H25)</f>
        <v>0</v>
      </c>
      <c r="J25" s="16" t="n">
        <f aca="false">F25-H25</f>
        <v>0</v>
      </c>
    </row>
    <row r="26" customFormat="false" ht="15" hidden="false" customHeight="false" outlineLevel="0" collapsed="false">
      <c r="A26" s="9"/>
      <c r="B26" s="15"/>
      <c r="C26" s="15"/>
      <c r="D26" s="9"/>
      <c r="E26" s="9"/>
      <c r="F26" s="16" t="n">
        <f aca="false">IF(A26="",0,Rates!$B$7*IF(Rates!$B$4="Machine hours",E26,IF(Rates!$B$4="Direct labor dollars",C26,D26)))</f>
        <v>0</v>
      </c>
      <c r="G26" s="16" t="n">
        <f aca="false">IF(A26="",0,N(B26)+N(C26)+F26)</f>
        <v>0</v>
      </c>
      <c r="H26" s="16" t="n">
        <f aca="false">IF(A26="",0,Rates!$B$12*N(E26)+Rates!$B$15*N(D26))</f>
        <v>0</v>
      </c>
      <c r="I26" s="16" t="n">
        <f aca="false">IF(A26="",0,N(B26)+N(C26)+H26)</f>
        <v>0</v>
      </c>
      <c r="J26" s="16" t="n">
        <f aca="false">F26-H26</f>
        <v>0</v>
      </c>
    </row>
    <row r="27" customFormat="false" ht="15" hidden="false" customHeight="false" outlineLevel="0" collapsed="false">
      <c r="A27" s="9"/>
      <c r="B27" s="15"/>
      <c r="C27" s="15"/>
      <c r="D27" s="9"/>
      <c r="E27" s="9"/>
      <c r="F27" s="16" t="n">
        <f aca="false">IF(A27="",0,Rates!$B$7*IF(Rates!$B$4="Machine hours",E27,IF(Rates!$B$4="Direct labor dollars",C27,D27)))</f>
        <v>0</v>
      </c>
      <c r="G27" s="16" t="n">
        <f aca="false">IF(A27="",0,N(B27)+N(C27)+F27)</f>
        <v>0</v>
      </c>
      <c r="H27" s="16" t="n">
        <f aca="false">IF(A27="",0,Rates!$B$12*N(E27)+Rates!$B$15*N(D27))</f>
        <v>0</v>
      </c>
      <c r="I27" s="16" t="n">
        <f aca="false">IF(A27="",0,N(B27)+N(C27)+H27)</f>
        <v>0</v>
      </c>
      <c r="J27" s="16" t="n">
        <f aca="false">F27-H27</f>
        <v>0</v>
      </c>
    </row>
    <row r="28" customFormat="false" ht="15" hidden="false" customHeight="false" outlineLevel="0" collapsed="false">
      <c r="A28" s="9"/>
      <c r="B28" s="15"/>
      <c r="C28" s="15"/>
      <c r="D28" s="9"/>
      <c r="E28" s="9"/>
      <c r="F28" s="16" t="n">
        <f aca="false">IF(A28="",0,Rates!$B$7*IF(Rates!$B$4="Machine hours",E28,IF(Rates!$B$4="Direct labor dollars",C28,D28)))</f>
        <v>0</v>
      </c>
      <c r="G28" s="16" t="n">
        <f aca="false">IF(A28="",0,N(B28)+N(C28)+F28)</f>
        <v>0</v>
      </c>
      <c r="H28" s="16" t="n">
        <f aca="false">IF(A28="",0,Rates!$B$12*N(E28)+Rates!$B$15*N(D28))</f>
        <v>0</v>
      </c>
      <c r="I28" s="16" t="n">
        <f aca="false">IF(A28="",0,N(B28)+N(C28)+H28)</f>
        <v>0</v>
      </c>
      <c r="J28" s="16" t="n">
        <f aca="false">F28-H28</f>
        <v>0</v>
      </c>
    </row>
    <row r="29" customFormat="false" ht="15" hidden="false" customHeight="false" outlineLevel="0" collapsed="false">
      <c r="A29" s="9"/>
      <c r="B29" s="15"/>
      <c r="C29" s="15"/>
      <c r="D29" s="9"/>
      <c r="E29" s="9"/>
      <c r="F29" s="16" t="n">
        <f aca="false">IF(A29="",0,Rates!$B$7*IF(Rates!$B$4="Machine hours",E29,IF(Rates!$B$4="Direct labor dollars",C29,D29)))</f>
        <v>0</v>
      </c>
      <c r="G29" s="16" t="n">
        <f aca="false">IF(A29="",0,N(B29)+N(C29)+F29)</f>
        <v>0</v>
      </c>
      <c r="H29" s="16" t="n">
        <f aca="false">IF(A29="",0,Rates!$B$12*N(E29)+Rates!$B$15*N(D29))</f>
        <v>0</v>
      </c>
      <c r="I29" s="16" t="n">
        <f aca="false">IF(A29="",0,N(B29)+N(C29)+H29)</f>
        <v>0</v>
      </c>
      <c r="J29" s="16" t="n">
        <f aca="false">F29-H29</f>
        <v>0</v>
      </c>
    </row>
    <row r="30" customFormat="false" ht="15" hidden="false" customHeight="false" outlineLevel="0" collapsed="false">
      <c r="A30" s="9"/>
      <c r="B30" s="15"/>
      <c r="C30" s="15"/>
      <c r="D30" s="9"/>
      <c r="E30" s="9"/>
      <c r="F30" s="16" t="n">
        <f aca="false">IF(A30="",0,Rates!$B$7*IF(Rates!$B$4="Machine hours",E30,IF(Rates!$B$4="Direct labor dollars",C30,D30)))</f>
        <v>0</v>
      </c>
      <c r="G30" s="16" t="n">
        <f aca="false">IF(A30="",0,N(B30)+N(C30)+F30)</f>
        <v>0</v>
      </c>
      <c r="H30" s="16" t="n">
        <f aca="false">IF(A30="",0,Rates!$B$12*N(E30)+Rates!$B$15*N(D30))</f>
        <v>0</v>
      </c>
      <c r="I30" s="16" t="n">
        <f aca="false">IF(A30="",0,N(B30)+N(C30)+H30)</f>
        <v>0</v>
      </c>
      <c r="J30" s="16" t="n">
        <f aca="false">F30-H30</f>
        <v>0</v>
      </c>
    </row>
    <row r="31" customFormat="false" ht="15" hidden="false" customHeight="false" outlineLevel="0" collapsed="false">
      <c r="A31" s="9"/>
      <c r="B31" s="15"/>
      <c r="C31" s="15"/>
      <c r="D31" s="9"/>
      <c r="E31" s="9"/>
      <c r="F31" s="16" t="n">
        <f aca="false">IF(A31="",0,Rates!$B$7*IF(Rates!$B$4="Machine hours",E31,IF(Rates!$B$4="Direct labor dollars",C31,D31)))</f>
        <v>0</v>
      </c>
      <c r="G31" s="16" t="n">
        <f aca="false">IF(A31="",0,N(B31)+N(C31)+F31)</f>
        <v>0</v>
      </c>
      <c r="H31" s="16" t="n">
        <f aca="false">IF(A31="",0,Rates!$B$12*N(E31)+Rates!$B$15*N(D31))</f>
        <v>0</v>
      </c>
      <c r="I31" s="16" t="n">
        <f aca="false">IF(A31="",0,N(B31)+N(C31)+H31)</f>
        <v>0</v>
      </c>
      <c r="J31" s="16" t="n">
        <f aca="false">F31-H31</f>
        <v>0</v>
      </c>
    </row>
    <row r="32" customFormat="false" ht="15" hidden="false" customHeight="false" outlineLevel="0" collapsed="false">
      <c r="A32" s="9"/>
      <c r="B32" s="15"/>
      <c r="C32" s="15"/>
      <c r="D32" s="9"/>
      <c r="E32" s="9"/>
      <c r="F32" s="16" t="n">
        <f aca="false">IF(A32="",0,Rates!$B$7*IF(Rates!$B$4="Machine hours",E32,IF(Rates!$B$4="Direct labor dollars",C32,D32)))</f>
        <v>0</v>
      </c>
      <c r="G32" s="16" t="n">
        <f aca="false">IF(A32="",0,N(B32)+N(C32)+F32)</f>
        <v>0</v>
      </c>
      <c r="H32" s="16" t="n">
        <f aca="false">IF(A32="",0,Rates!$B$12*N(E32)+Rates!$B$15*N(D32))</f>
        <v>0</v>
      </c>
      <c r="I32" s="16" t="n">
        <f aca="false">IF(A32="",0,N(B32)+N(C32)+H32)</f>
        <v>0</v>
      </c>
      <c r="J32" s="16" t="n">
        <f aca="false">F32-H32</f>
        <v>0</v>
      </c>
    </row>
    <row r="33" customFormat="false" ht="15" hidden="false" customHeight="false" outlineLevel="0" collapsed="false">
      <c r="A33" s="9"/>
      <c r="B33" s="15"/>
      <c r="C33" s="15"/>
      <c r="D33" s="9"/>
      <c r="E33" s="9"/>
      <c r="F33" s="16" t="n">
        <f aca="false">IF(A33="",0,Rates!$B$7*IF(Rates!$B$4="Machine hours",E33,IF(Rates!$B$4="Direct labor dollars",C33,D33)))</f>
        <v>0</v>
      </c>
      <c r="G33" s="16" t="n">
        <f aca="false">IF(A33="",0,N(B33)+N(C33)+F33)</f>
        <v>0</v>
      </c>
      <c r="H33" s="16" t="n">
        <f aca="false">IF(A33="",0,Rates!$B$12*N(E33)+Rates!$B$15*N(D33))</f>
        <v>0</v>
      </c>
      <c r="I33" s="16" t="n">
        <f aca="false">IF(A33="",0,N(B33)+N(C33)+H33)</f>
        <v>0</v>
      </c>
      <c r="J33" s="16" t="n">
        <f aca="false">F33-H33</f>
        <v>0</v>
      </c>
    </row>
    <row r="34" customFormat="false" ht="15" hidden="false" customHeight="false" outlineLevel="0" collapsed="false">
      <c r="A34" s="9"/>
      <c r="B34" s="15"/>
      <c r="C34" s="15"/>
      <c r="D34" s="9"/>
      <c r="E34" s="9"/>
      <c r="F34" s="16" t="n">
        <f aca="false">IF(A34="",0,Rates!$B$7*IF(Rates!$B$4="Machine hours",E34,IF(Rates!$B$4="Direct labor dollars",C34,D34)))</f>
        <v>0</v>
      </c>
      <c r="G34" s="16" t="n">
        <f aca="false">IF(A34="",0,N(B34)+N(C34)+F34)</f>
        <v>0</v>
      </c>
      <c r="H34" s="16" t="n">
        <f aca="false">IF(A34="",0,Rates!$B$12*N(E34)+Rates!$B$15*N(D34))</f>
        <v>0</v>
      </c>
      <c r="I34" s="16" t="n">
        <f aca="false">IF(A34="",0,N(B34)+N(C34)+H34)</f>
        <v>0</v>
      </c>
      <c r="J34" s="16" t="n">
        <f aca="false">F34-H34</f>
        <v>0</v>
      </c>
    </row>
    <row r="35" customFormat="false" ht="15" hidden="false" customHeight="false" outlineLevel="0" collapsed="false">
      <c r="A35" s="9"/>
      <c r="B35" s="15"/>
      <c r="C35" s="15"/>
      <c r="D35" s="9"/>
      <c r="E35" s="9"/>
      <c r="F35" s="16" t="n">
        <f aca="false">IF(A35="",0,Rates!$B$7*IF(Rates!$B$4="Machine hours",E35,IF(Rates!$B$4="Direct labor dollars",C35,D35)))</f>
        <v>0</v>
      </c>
      <c r="G35" s="16" t="n">
        <f aca="false">IF(A35="",0,N(B35)+N(C35)+F35)</f>
        <v>0</v>
      </c>
      <c r="H35" s="16" t="n">
        <f aca="false">IF(A35="",0,Rates!$B$12*N(E35)+Rates!$B$15*N(D35))</f>
        <v>0</v>
      </c>
      <c r="I35" s="16" t="n">
        <f aca="false">IF(A35="",0,N(B35)+N(C35)+H35)</f>
        <v>0</v>
      </c>
      <c r="J35" s="16" t="n">
        <f aca="false">F35-H35</f>
        <v>0</v>
      </c>
    </row>
    <row r="36" customFormat="false" ht="15" hidden="false" customHeight="false" outlineLevel="0" collapsed="false">
      <c r="A36" s="9"/>
      <c r="B36" s="15"/>
      <c r="C36" s="15"/>
      <c r="D36" s="9"/>
      <c r="E36" s="9"/>
      <c r="F36" s="16" t="n">
        <f aca="false">IF(A36="",0,Rates!$B$7*IF(Rates!$B$4="Machine hours",E36,IF(Rates!$B$4="Direct labor dollars",C36,D36)))</f>
        <v>0</v>
      </c>
      <c r="G36" s="16" t="n">
        <f aca="false">IF(A36="",0,N(B36)+N(C36)+F36)</f>
        <v>0</v>
      </c>
      <c r="H36" s="16" t="n">
        <f aca="false">IF(A36="",0,Rates!$B$12*N(E36)+Rates!$B$15*N(D36))</f>
        <v>0</v>
      </c>
      <c r="I36" s="16" t="n">
        <f aca="false">IF(A36="",0,N(B36)+N(C36)+H36)</f>
        <v>0</v>
      </c>
      <c r="J36" s="16" t="n">
        <f aca="false">F36-H36</f>
        <v>0</v>
      </c>
    </row>
    <row r="37" customFormat="false" ht="15" hidden="false" customHeight="false" outlineLevel="0" collapsed="false">
      <c r="A37" s="9"/>
      <c r="B37" s="15"/>
      <c r="C37" s="15"/>
      <c r="D37" s="9"/>
      <c r="E37" s="9"/>
      <c r="F37" s="16" t="n">
        <f aca="false">IF(A37="",0,Rates!$B$7*IF(Rates!$B$4="Machine hours",E37,IF(Rates!$B$4="Direct labor dollars",C37,D37)))</f>
        <v>0</v>
      </c>
      <c r="G37" s="16" t="n">
        <f aca="false">IF(A37="",0,N(B37)+N(C37)+F37)</f>
        <v>0</v>
      </c>
      <c r="H37" s="16" t="n">
        <f aca="false">IF(A37="",0,Rates!$B$12*N(E37)+Rates!$B$15*N(D37))</f>
        <v>0</v>
      </c>
      <c r="I37" s="16" t="n">
        <f aca="false">IF(A37="",0,N(B37)+N(C37)+H37)</f>
        <v>0</v>
      </c>
      <c r="J37" s="16" t="n">
        <f aca="false">F37-H37</f>
        <v>0</v>
      </c>
    </row>
    <row r="38" customFormat="false" ht="15" hidden="false" customHeight="false" outlineLevel="0" collapsed="false">
      <c r="A38" s="9"/>
      <c r="B38" s="15"/>
      <c r="C38" s="15"/>
      <c r="D38" s="9"/>
      <c r="E38" s="9"/>
      <c r="F38" s="16" t="n">
        <f aca="false">IF(A38="",0,Rates!$B$7*IF(Rates!$B$4="Machine hours",E38,IF(Rates!$B$4="Direct labor dollars",C38,D38)))</f>
        <v>0</v>
      </c>
      <c r="G38" s="16" t="n">
        <f aca="false">IF(A38="",0,N(B38)+N(C38)+F38)</f>
        <v>0</v>
      </c>
      <c r="H38" s="16" t="n">
        <f aca="false">IF(A38="",0,Rates!$B$12*N(E38)+Rates!$B$15*N(D38))</f>
        <v>0</v>
      </c>
      <c r="I38" s="16" t="n">
        <f aca="false">IF(A38="",0,N(B38)+N(C38)+H38)</f>
        <v>0</v>
      </c>
      <c r="J38" s="16" t="n">
        <f aca="false">F38-H38</f>
        <v>0</v>
      </c>
    </row>
    <row r="39" customFormat="false" ht="15" hidden="false" customHeight="false" outlineLevel="0" collapsed="false">
      <c r="A39" s="9"/>
      <c r="B39" s="15"/>
      <c r="C39" s="15"/>
      <c r="D39" s="9"/>
      <c r="E39" s="9"/>
      <c r="F39" s="16" t="n">
        <f aca="false">IF(A39="",0,Rates!$B$7*IF(Rates!$B$4="Machine hours",E39,IF(Rates!$B$4="Direct labor dollars",C39,D39)))</f>
        <v>0</v>
      </c>
      <c r="G39" s="16" t="n">
        <f aca="false">IF(A39="",0,N(B39)+N(C39)+F39)</f>
        <v>0</v>
      </c>
      <c r="H39" s="16" t="n">
        <f aca="false">IF(A39="",0,Rates!$B$12*N(E39)+Rates!$B$15*N(D39))</f>
        <v>0</v>
      </c>
      <c r="I39" s="16" t="n">
        <f aca="false">IF(A39="",0,N(B39)+N(C39)+H39)</f>
        <v>0</v>
      </c>
      <c r="J39" s="16" t="n">
        <f aca="false">F39-H39</f>
        <v>0</v>
      </c>
    </row>
    <row r="40" customFormat="false" ht="15" hidden="false" customHeight="false" outlineLevel="0" collapsed="false">
      <c r="A40" s="9"/>
      <c r="B40" s="15"/>
      <c r="C40" s="15"/>
      <c r="D40" s="9"/>
      <c r="E40" s="9"/>
      <c r="F40" s="16" t="n">
        <f aca="false">IF(A40="",0,Rates!$B$7*IF(Rates!$B$4="Machine hours",E40,IF(Rates!$B$4="Direct labor dollars",C40,D40)))</f>
        <v>0</v>
      </c>
      <c r="G40" s="16" t="n">
        <f aca="false">IF(A40="",0,N(B40)+N(C40)+F40)</f>
        <v>0</v>
      </c>
      <c r="H40" s="16" t="n">
        <f aca="false">IF(A40="",0,Rates!$B$12*N(E40)+Rates!$B$15*N(D40))</f>
        <v>0</v>
      </c>
      <c r="I40" s="16" t="n">
        <f aca="false">IF(A40="",0,N(B40)+N(C40)+H40)</f>
        <v>0</v>
      </c>
      <c r="J40" s="16" t="n">
        <f aca="false">F40-H40</f>
        <v>0</v>
      </c>
    </row>
    <row r="41" customFormat="false" ht="15" hidden="false" customHeight="false" outlineLevel="0" collapsed="false">
      <c r="A41" s="9"/>
      <c r="B41" s="15"/>
      <c r="C41" s="15"/>
      <c r="D41" s="9"/>
      <c r="E41" s="9"/>
      <c r="F41" s="16" t="n">
        <f aca="false">IF(A41="",0,Rates!$B$7*IF(Rates!$B$4="Machine hours",E41,IF(Rates!$B$4="Direct labor dollars",C41,D41)))</f>
        <v>0</v>
      </c>
      <c r="G41" s="16" t="n">
        <f aca="false">IF(A41="",0,N(B41)+N(C41)+F41)</f>
        <v>0</v>
      </c>
      <c r="H41" s="16" t="n">
        <f aca="false">IF(A41="",0,Rates!$B$12*N(E41)+Rates!$B$15*N(D41))</f>
        <v>0</v>
      </c>
      <c r="I41" s="16" t="n">
        <f aca="false">IF(A41="",0,N(B41)+N(C41)+H41)</f>
        <v>0</v>
      </c>
      <c r="J41" s="16" t="n">
        <f aca="false">F41-H41</f>
        <v>0</v>
      </c>
    </row>
    <row r="42" customFormat="false" ht="15" hidden="false" customHeight="false" outlineLevel="0" collapsed="false">
      <c r="A42" s="9"/>
      <c r="B42" s="15"/>
      <c r="C42" s="15"/>
      <c r="D42" s="9"/>
      <c r="E42" s="9"/>
      <c r="F42" s="16" t="n">
        <f aca="false">IF(A42="",0,Rates!$B$7*IF(Rates!$B$4="Machine hours",E42,IF(Rates!$B$4="Direct labor dollars",C42,D42)))</f>
        <v>0</v>
      </c>
      <c r="G42" s="16" t="n">
        <f aca="false">IF(A42="",0,N(B42)+N(C42)+F42)</f>
        <v>0</v>
      </c>
      <c r="H42" s="16" t="n">
        <f aca="false">IF(A42="",0,Rates!$B$12*N(E42)+Rates!$B$15*N(D42))</f>
        <v>0</v>
      </c>
      <c r="I42" s="16" t="n">
        <f aca="false">IF(A42="",0,N(B42)+N(C42)+H42)</f>
        <v>0</v>
      </c>
      <c r="J42" s="16" t="n">
        <f aca="false">F42-H42</f>
        <v>0</v>
      </c>
    </row>
    <row r="43" customFormat="false" ht="15" hidden="false" customHeight="false" outlineLevel="0" collapsed="false">
      <c r="A43" s="9"/>
      <c r="B43" s="15"/>
      <c r="C43" s="15"/>
      <c r="D43" s="9"/>
      <c r="E43" s="9"/>
      <c r="F43" s="16" t="n">
        <f aca="false">IF(A43="",0,Rates!$B$7*IF(Rates!$B$4="Machine hours",E43,IF(Rates!$B$4="Direct labor dollars",C43,D43)))</f>
        <v>0</v>
      </c>
      <c r="G43" s="16" t="n">
        <f aca="false">IF(A43="",0,N(B43)+N(C43)+F43)</f>
        <v>0</v>
      </c>
      <c r="H43" s="16" t="n">
        <f aca="false">IF(A43="",0,Rates!$B$12*N(E43)+Rates!$B$15*N(D43))</f>
        <v>0</v>
      </c>
      <c r="I43" s="16" t="n">
        <f aca="false">IF(A43="",0,N(B43)+N(C43)+H43)</f>
        <v>0</v>
      </c>
      <c r="J43" s="16" t="n">
        <f aca="false">F43-H43</f>
        <v>0</v>
      </c>
    </row>
    <row r="44" customFormat="false" ht="15" hidden="false" customHeight="false" outlineLevel="0" collapsed="false">
      <c r="A44" s="9"/>
      <c r="B44" s="15"/>
      <c r="C44" s="15"/>
      <c r="D44" s="9"/>
      <c r="E44" s="9"/>
      <c r="F44" s="16" t="n">
        <f aca="false">IF(A44="",0,Rates!$B$7*IF(Rates!$B$4="Machine hours",E44,IF(Rates!$B$4="Direct labor dollars",C44,D44)))</f>
        <v>0</v>
      </c>
      <c r="G44" s="16" t="n">
        <f aca="false">IF(A44="",0,N(B44)+N(C44)+F44)</f>
        <v>0</v>
      </c>
      <c r="H44" s="16" t="n">
        <f aca="false">IF(A44="",0,Rates!$B$12*N(E44)+Rates!$B$15*N(D44))</f>
        <v>0</v>
      </c>
      <c r="I44" s="16" t="n">
        <f aca="false">IF(A44="",0,N(B44)+N(C44)+H44)</f>
        <v>0</v>
      </c>
      <c r="J44" s="16" t="n">
        <f aca="false">F44-H44</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2"/>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2" min="2" style="0" width="18"/>
    <col collapsed="false" customWidth="true" hidden="false" outlineLevel="0" max="3" min="3" style="0" width="40"/>
  </cols>
  <sheetData>
    <row r="1" customFormat="false" ht="17.35" hidden="false" customHeight="false" outlineLevel="0" collapsed="false">
      <c r="A1" s="1" t="s">
        <v>55</v>
      </c>
    </row>
    <row r="3" customFormat="false" ht="15" hidden="false" customHeight="false" outlineLevel="0" collapsed="false">
      <c r="A3" s="8" t="s">
        <v>56</v>
      </c>
      <c r="B3" s="10" t="n">
        <v>492000</v>
      </c>
    </row>
    <row r="4" customFormat="false" ht="15" hidden="false" customHeight="false" outlineLevel="0" collapsed="false">
      <c r="A4" s="8" t="s">
        <v>57</v>
      </c>
      <c r="B4" s="11" t="n">
        <v>38500</v>
      </c>
    </row>
    <row r="5" customFormat="false" ht="15" hidden="false" customHeight="false" outlineLevel="0" collapsed="false">
      <c r="A5" s="8" t="s">
        <v>58</v>
      </c>
      <c r="B5" s="17" t="n">
        <f aca="false">Rates!B7*B4</f>
        <v>462000</v>
      </c>
    </row>
    <row r="6" customFormat="false" ht="15" hidden="false" customHeight="false" outlineLevel="0" collapsed="false">
      <c r="A6" s="8" t="s">
        <v>59</v>
      </c>
      <c r="B6" s="18" t="n">
        <f aca="false">B3-B5</f>
        <v>30000</v>
      </c>
      <c r="C6" s="2" t="s">
        <v>60</v>
      </c>
    </row>
    <row r="7" customFormat="false" ht="15" hidden="false" customHeight="false" outlineLevel="0" collapsed="false">
      <c r="A7" s="8" t="s">
        <v>61</v>
      </c>
      <c r="B7" s="0" t="str">
        <f aca="false">IF(ABS(B6)&lt;0.5,"Balanced",IF(B6&gt;0,"Underapplied","Overapplied"))</f>
        <v>Underapplied</v>
      </c>
    </row>
    <row r="9" customFormat="false" ht="15" hidden="false" customHeight="false" outlineLevel="0" collapsed="false">
      <c r="A9" s="3" t="s">
        <v>62</v>
      </c>
      <c r="B9" s="7"/>
    </row>
    <row r="10" customFormat="false" ht="15" hidden="false" customHeight="false" outlineLevel="0" collapsed="false">
      <c r="A10" s="8" t="s">
        <v>63</v>
      </c>
      <c r="B10" s="10" t="n">
        <v>200000</v>
      </c>
    </row>
    <row r="11" customFormat="false" ht="15" hidden="false" customHeight="false" outlineLevel="0" collapsed="false">
      <c r="A11" s="8" t="s">
        <v>64</v>
      </c>
      <c r="B11" s="10" t="n">
        <v>300000</v>
      </c>
    </row>
    <row r="12" customFormat="false" ht="15" hidden="false" customHeight="false" outlineLevel="0" collapsed="false">
      <c r="A12" s="8" t="s">
        <v>65</v>
      </c>
      <c r="B12" s="10" t="n">
        <v>1500000</v>
      </c>
    </row>
    <row r="14" customFormat="false" ht="15" hidden="false" customHeight="false" outlineLevel="0" collapsed="false">
      <c r="A14" s="3" t="s">
        <v>66</v>
      </c>
      <c r="B14" s="7"/>
      <c r="C14" s="7"/>
    </row>
    <row r="15" customFormat="false" ht="15" hidden="false" customHeight="false" outlineLevel="0" collapsed="false">
      <c r="A15" s="8" t="s">
        <v>63</v>
      </c>
      <c r="B15" s="18" t="n">
        <f aca="false">IF(SUM(B10:B12)&gt;0,$B$6*B10/SUM(B10:B12),0)</f>
        <v>3000</v>
      </c>
    </row>
    <row r="16" customFormat="false" ht="15" hidden="false" customHeight="false" outlineLevel="0" collapsed="false">
      <c r="A16" s="8" t="s">
        <v>64</v>
      </c>
      <c r="B16" s="18" t="n">
        <f aca="false">IF(SUM(B10:B12)&gt;0,$B$6*B11/SUM(B10:B12),0)</f>
        <v>4500</v>
      </c>
    </row>
    <row r="17" customFormat="false" ht="15" hidden="false" customHeight="false" outlineLevel="0" collapsed="false">
      <c r="A17" s="8" t="s">
        <v>65</v>
      </c>
      <c r="B17" s="18" t="n">
        <f aca="false">IF(SUM(B10:B12)&gt;0,$B$6*B12/SUM(B10:B12),0)</f>
        <v>22500</v>
      </c>
    </row>
    <row r="18" customFormat="false" ht="15" hidden="false" customHeight="false" outlineLevel="0" collapsed="false">
      <c r="A18" s="5" t="s">
        <v>67</v>
      </c>
      <c r="B18" s="18" t="n">
        <f aca="false">SUM(B15:B17)</f>
        <v>30000</v>
      </c>
    </row>
    <row r="20" customFormat="false" ht="15" hidden="false" customHeight="false" outlineLevel="0" collapsed="false">
      <c r="A20" s="3" t="s">
        <v>68</v>
      </c>
      <c r="B20" s="7"/>
      <c r="C20" s="7"/>
    </row>
    <row r="21" customFormat="false" ht="15" hidden="false" customHeight="false" outlineLevel="0" collapsed="false">
      <c r="A21" s="8" t="str">
        <f aca="false">IF(B6&gt;=0,"Dr Cost of goods sold","Dr Manufacturing overhead control")</f>
        <v>Dr Cost of goods sold</v>
      </c>
      <c r="B21" s="19" t="n">
        <f aca="false">ABS(B6)</f>
        <v>30000</v>
      </c>
    </row>
    <row r="22" customFormat="false" ht="15" hidden="false" customHeight="false" outlineLevel="0" collapsed="false">
      <c r="A22" s="8" t="str">
        <f aca="false">IF(B6&gt;=0,"   Cr Manufacturing overhead control","   Cr Cost of goods sold")</f>
        <v>   Cr Manufacturing overhead control</v>
      </c>
      <c r="C22" s="19" t="n">
        <f aca="false">ABS(B6)</f>
        <v>30000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2026-09-19T22:07:17Z</dcterms:created>
  <dc:creator>openpyxl</dc:creator>
  <dc:description/>
  <dc:language>en-US</dc:language>
  <cp:lastModifiedBy/>
  <dcterms:modified xsi:type="dcterms:W3CDTF">2026-09-19T22:07:17Z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