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Inputs &amp; Calculator" sheetId="2" state="visible" r:id="rId4"/>
    <sheet name="Chart Data" sheetId="3" state="visible" r:id="rId5"/>
    <sheet name="Multi-Product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25" authorId="0">
      <text>
        <r>
          <rPr>
            <sz val="10"/>
            <rFont val="Arial"/>
            <family val="2"/>
          </rPr>
          <t xml:space="preserve">Formula: Price = (1 / (1 - %-based variable cost)) x (Dollar-based variable cost + (Fixed costs / Capacity)). Solves directly for price when part of your variable cost is a percentage of price (e.g. a 2.9% card processing fee), which makes a naive Cost/(1-Margin) approach circular. No Goal Seek needed with this closed-form version.</t>
        </r>
      </text>
    </comment>
  </commentList>
</comments>
</file>

<file path=xl/sharedStrings.xml><?xml version="1.0" encoding="utf-8"?>
<sst xmlns="http://schemas.openxmlformats.org/spreadsheetml/2006/main" count="57" uniqueCount="52">
  <si>
    <t xml:space="preserve">Break-Even Analysis Template</t>
  </si>
  <si>
    <t xml:space="preserve">How to use this workbook</t>
  </si>
  <si>
    <t xml:space="preserve">1. Go to the 'Inputs &amp; Calculator' tab. Every BLUE cell is meant to be edited — fixed costs, price, variable cost, and expected volume.</t>
  </si>
  <si>
    <t xml:space="preserve">2. Every BLACK cell is a formula. Don't type over these — they recalculate automatically when you change a blue input.</t>
  </si>
  <si>
    <t xml:space="preserve">3. The 'Chart Data' tab builds the data behind the break-even chart, and the chart itself is on that same tab.</t>
  </si>
  <si>
    <t xml:space="preserve">4. The 'Multi-Product' tab shows the same math extended to a business selling more than one product, using a weighted-average contribution margin.</t>
  </si>
  <si>
    <t xml:space="preserve">5. Full explanation of every formula, including the break-even PRICE formula for a fixed-capacity business, is in the accompanying guide.</t>
  </si>
  <si>
    <t xml:space="preserve">Color legend</t>
  </si>
  <si>
    <t xml:space="preserve">Blue text = input, edit freely</t>
  </si>
  <si>
    <t xml:space="preserve">Black text = formula, do not overwrite</t>
  </si>
  <si>
    <t xml:space="preserve">Break-Even Calculator</t>
  </si>
  <si>
    <t xml:space="preserve">INPUTS — edit the blue cells</t>
  </si>
  <si>
    <t xml:space="preserve">Fixed costs per month ($)</t>
  </si>
  <si>
    <t xml:space="preserve">Price per unit ($)</t>
  </si>
  <si>
    <t xml:space="preserve">Variable cost per unit ($) — materials, direct labor, etc.</t>
  </si>
  <si>
    <t xml:space="preserve">Variable cost, % of price — payment processing, marketplace fees</t>
  </si>
  <si>
    <t xml:space="preserve">Expected units sold per month</t>
  </si>
  <si>
    <t xml:space="preserve">BREAK-EVEN CALCULATIONS — formulas, do not edit</t>
  </si>
  <si>
    <t xml:space="preserve">Contribution margin per unit ($)</t>
  </si>
  <si>
    <t xml:space="preserve">Contribution margin ratio</t>
  </si>
  <si>
    <t xml:space="preserve">Break-even units (per month)</t>
  </si>
  <si>
    <t xml:space="preserve">Break-even revenue ($ per month)</t>
  </si>
  <si>
    <t xml:space="preserve">Margin of safety (units)</t>
  </si>
  <si>
    <t xml:space="preserve">Margin of safety (%)</t>
  </si>
  <si>
    <t xml:space="preserve">TARGET PROFIT — edit the blue cell</t>
  </si>
  <si>
    <t xml:space="preserve">Target monthly profit ($)</t>
  </si>
  <si>
    <t xml:space="preserve">Units needed to hit target profit</t>
  </si>
  <si>
    <t xml:space="preserve">BREAK-EVEN PRICE — solve for price at a fixed monthly capacity</t>
  </si>
  <si>
    <t xml:space="preserve">Monthly unit capacity (fixed volume you can produce/sell)</t>
  </si>
  <si>
    <t xml:space="preserve">Break-even price ($) — the price that yields $0 profit at that capacity</t>
  </si>
  <si>
    <t xml:space="preserve">Break-Even Chart</t>
  </si>
  <si>
    <t xml:space="preserve">This table pulls fixed costs, price, and variable cost straight from the Inputs &amp; Calculator tab — change your inputs there and this chart updates automatically.</t>
  </si>
  <si>
    <t xml:space="preserve">Units</t>
  </si>
  <si>
    <t xml:space="preserve">Total Revenue</t>
  </si>
  <si>
    <t xml:space="preserve">Total Cost</t>
  </si>
  <si>
    <t xml:space="preserve">Profit</t>
  </si>
  <si>
    <t xml:space="preserve">Multi-Product Break-Even</t>
  </si>
  <si>
    <t xml:space="preserve">For a business selling more than one product, break-even uses a weighted-average contribution margin instead of a single product's CM.</t>
  </si>
  <si>
    <t xml:space="preserve">PRODUCTS — edit blue cells</t>
  </si>
  <si>
    <t xml:space="preserve">Product</t>
  </si>
  <si>
    <t xml:space="preserve">Price ($)</t>
  </si>
  <si>
    <t xml:space="preserve">Variable cost ($)</t>
  </si>
  <si>
    <t xml:space="preserve">Sales mix (%)</t>
  </si>
  <si>
    <t xml:space="preserve">Contribution margin ($)</t>
  </si>
  <si>
    <t xml:space="preserve">Latte</t>
  </si>
  <si>
    <t xml:space="preserve">Pastry</t>
  </si>
  <si>
    <t xml:space="preserve">Sandwich</t>
  </si>
  <si>
    <t xml:space="preserve">Total (should equal 100%)</t>
  </si>
  <si>
    <t xml:space="preserve">BLENDED BREAK-EVEN</t>
  </si>
  <si>
    <t xml:space="preserve">Weighted-average contribution margin ($)</t>
  </si>
  <si>
    <t xml:space="preserve">Total break-even units (blended)</t>
  </si>
  <si>
    <t xml:space="preserve">BREAK-EVEN UNITS PER PRODUCT (at the current sales mix)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</si>
</sst>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\$#,##0.00;&quot;($&quot;#,##0.00\);\-"/>
    <numFmt numFmtId="167" formatCode="0.0%"/>
    <numFmt numFmtId="168" formatCode="#,##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4131A"/>
        <bgColor rgb="FF0000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BE4B48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7EBB"/>
      <rgbColor rgb="FF969696"/>
      <rgbColor rgb="FF003366"/>
      <rgbColor rgb="FF339966"/>
      <rgbColor rgb="FF1413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Break-Even Chart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'Chart Data'!B6</c:f>
              <c:strCache>
                <c:ptCount val="1"/>
                <c:pt idx="0">
                  <c:v>Total Revenue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circle"/>
            <c:size val="4"/>
            <c:spPr>
              <a:solidFill>
                <a:srgbClr val="4a7ebb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Data'!$A$7:$A$19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1,000</c:v>
                </c:pt>
                <c:pt idx="11">
                  <c:v>1,100</c:v>
                </c:pt>
                <c:pt idx="12">
                  <c:v>1,200</c:v>
                </c:pt>
              </c:strCache>
            </c:strRef>
          </c:cat>
          <c:val>
            <c:numRef>
              <c:f>'Chart Data'!$B$7:$B$19</c:f>
              <c:numCache>
                <c:formatCode>\$#,##0;"($"#,##0\);\-</c:formatCode>
                <c:ptCount val="13"/>
                <c:pt idx="0">
                  <c:v>0</c:v>
                </c:pt>
                <c:pt idx="1">
                  <c:v>4500</c:v>
                </c:pt>
                <c:pt idx="2">
                  <c:v>9000</c:v>
                </c:pt>
                <c:pt idx="3">
                  <c:v>13500</c:v>
                </c:pt>
                <c:pt idx="4">
                  <c:v>18000</c:v>
                </c:pt>
                <c:pt idx="5">
                  <c:v>22500</c:v>
                </c:pt>
                <c:pt idx="6">
                  <c:v>27000</c:v>
                </c:pt>
                <c:pt idx="7">
                  <c:v>31500</c:v>
                </c:pt>
                <c:pt idx="8">
                  <c:v>36000</c:v>
                </c:pt>
                <c:pt idx="9">
                  <c:v>40500</c:v>
                </c:pt>
                <c:pt idx="10">
                  <c:v>45000</c:v>
                </c:pt>
                <c:pt idx="11">
                  <c:v>49500</c:v>
                </c:pt>
                <c:pt idx="12">
                  <c:v>54000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 Data'!C6</c:f>
              <c:strCache>
                <c:ptCount val="1"/>
                <c:pt idx="0">
                  <c:v>Total Cost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circle"/>
            <c:size val="4"/>
            <c:spPr>
              <a:solidFill>
                <a:srgbClr val="be4b48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Data'!$A$7:$A$19</c:f>
              <c:strCach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1,000</c:v>
                </c:pt>
                <c:pt idx="11">
                  <c:v>1,100</c:v>
                </c:pt>
                <c:pt idx="12">
                  <c:v>1,200</c:v>
                </c:pt>
              </c:strCache>
            </c:strRef>
          </c:cat>
          <c:val>
            <c:numRef>
              <c:f>'Chart Data'!$C$7:$C$19</c:f>
              <c:numCache>
                <c:formatCode>\$#,##0;"($"#,##0\);\-</c:formatCode>
                <c:ptCount val="13"/>
                <c:pt idx="0">
                  <c:v>8000</c:v>
                </c:pt>
                <c:pt idx="1">
                  <c:v>9930.5</c:v>
                </c:pt>
                <c:pt idx="2">
                  <c:v>11861</c:v>
                </c:pt>
                <c:pt idx="3">
                  <c:v>13791.5</c:v>
                </c:pt>
                <c:pt idx="4">
                  <c:v>15722</c:v>
                </c:pt>
                <c:pt idx="5">
                  <c:v>17652.5</c:v>
                </c:pt>
                <c:pt idx="6">
                  <c:v>19583</c:v>
                </c:pt>
                <c:pt idx="7">
                  <c:v>21513.5</c:v>
                </c:pt>
                <c:pt idx="8">
                  <c:v>23444</c:v>
                </c:pt>
                <c:pt idx="9">
                  <c:v>25374.5</c:v>
                </c:pt>
                <c:pt idx="10">
                  <c:v>27305</c:v>
                </c:pt>
                <c:pt idx="11">
                  <c:v>29235.5</c:v>
                </c:pt>
                <c:pt idx="12">
                  <c:v>31166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66276402"/>
        <c:axId val="14639845"/>
      </c:lineChart>
      <c:catAx>
        <c:axId val="6627640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Units sold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639845"/>
        <c:crosses val="autoZero"/>
        <c:auto val="1"/>
        <c:lblAlgn val="ctr"/>
        <c:lblOffset val="100"/>
        <c:noMultiLvlLbl val="0"/>
      </c:catAx>
      <c:valAx>
        <c:axId val="1463984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Dollars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627640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160560</xdr:rowOff>
    </xdr:from>
    <xdr:to>
      <xdr:col>16</xdr:col>
      <xdr:colOff>473040</xdr:colOff>
      <xdr:row>25</xdr:row>
      <xdr:rowOff>119880</xdr:rowOff>
    </xdr:to>
    <xdr:graphicFrame>
      <xdr:nvGraphicFramePr>
        <xdr:cNvPr id="0" name="Chart 1"/>
        <xdr:cNvGraphicFramePr/>
      </xdr:nvGraphicFramePr>
      <xdr:xfrm>
        <a:off x="4981680" y="1143000"/>
        <a:ext cx="719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5" customFormat="false" ht="26.85" hidden="false" customHeight="false" outlineLevel="0" collapsed="false">
      <c r="A5" s="3" t="s">
        <v>2</v>
      </c>
    </row>
    <row r="7" customFormat="false" ht="26.85" hidden="false" customHeight="false" outlineLevel="0" collapsed="false">
      <c r="A7" s="3" t="s">
        <v>3</v>
      </c>
    </row>
    <row r="9" customFormat="false" ht="26.85" hidden="false" customHeight="false" outlineLevel="0" collapsed="false">
      <c r="A9" s="3" t="s">
        <v>4</v>
      </c>
    </row>
    <row r="11" customFormat="false" ht="26.85" hidden="false" customHeight="false" outlineLevel="0" collapsed="false">
      <c r="A11" s="3" t="s">
        <v>5</v>
      </c>
    </row>
    <row r="13" customFormat="false" ht="26.85" hidden="false" customHeight="false" outlineLevel="0" collapsed="false">
      <c r="A13" s="3" t="s">
        <v>6</v>
      </c>
    </row>
    <row r="16" customFormat="false" ht="15" hidden="false" customHeight="false" outlineLevel="0" collapsed="false">
      <c r="A16" s="2" t="s">
        <v>7</v>
      </c>
    </row>
    <row r="18" customFormat="false" ht="15" hidden="false" customHeight="false" outlineLevel="0" collapsed="false">
      <c r="A18" s="4" t="s">
        <v>8</v>
      </c>
    </row>
    <row r="20" customFormat="false" ht="15" hidden="false" customHeight="false" outlineLevel="0" collapsed="false">
      <c r="A20" s="5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8"/>
    <col collapsed="false" customWidth="true" hidden="false" outlineLevel="0" max="3" min="3" style="0" width="46"/>
  </cols>
  <sheetData>
    <row r="1" customFormat="false" ht="17.35" hidden="false" customHeight="false" outlineLevel="0" collapsed="false">
      <c r="A1" s="1" t="s">
        <v>10</v>
      </c>
    </row>
    <row r="3" customFormat="false" ht="15" hidden="false" customHeight="false" outlineLevel="0" collapsed="false">
      <c r="A3" s="6" t="s">
        <v>11</v>
      </c>
      <c r="B3" s="7"/>
    </row>
    <row r="4" customFormat="false" ht="15" hidden="false" customHeight="false" outlineLevel="0" collapsed="false">
      <c r="A4" s="5" t="s">
        <v>12</v>
      </c>
      <c r="B4" s="8" t="n">
        <v>8000</v>
      </c>
    </row>
    <row r="5" customFormat="false" ht="15" hidden="false" customHeight="false" outlineLevel="0" collapsed="false">
      <c r="A5" s="5" t="s">
        <v>13</v>
      </c>
      <c r="B5" s="9" t="n">
        <v>45</v>
      </c>
    </row>
    <row r="6" customFormat="false" ht="15" hidden="false" customHeight="false" outlineLevel="0" collapsed="false">
      <c r="A6" s="5" t="s">
        <v>14</v>
      </c>
      <c r="B6" s="9" t="n">
        <v>18</v>
      </c>
    </row>
    <row r="7" customFormat="false" ht="15" hidden="false" customHeight="false" outlineLevel="0" collapsed="false">
      <c r="A7" s="5" t="s">
        <v>15</v>
      </c>
      <c r="B7" s="10" t="n">
        <v>0.029</v>
      </c>
    </row>
    <row r="8" customFormat="false" ht="15" hidden="false" customHeight="false" outlineLevel="0" collapsed="false">
      <c r="A8" s="5" t="s">
        <v>16</v>
      </c>
      <c r="B8" s="11" t="n">
        <v>700</v>
      </c>
    </row>
    <row r="10" customFormat="false" ht="15" hidden="false" customHeight="false" outlineLevel="0" collapsed="false">
      <c r="A10" s="6" t="s">
        <v>17</v>
      </c>
      <c r="B10" s="7"/>
    </row>
    <row r="11" customFormat="false" ht="15" hidden="false" customHeight="false" outlineLevel="0" collapsed="false">
      <c r="A11" s="5" t="s">
        <v>18</v>
      </c>
      <c r="B11" s="12" t="n">
        <f aca="false">B5-B6-(B7*B5)</f>
        <v>25.695</v>
      </c>
    </row>
    <row r="12" customFormat="false" ht="15" hidden="false" customHeight="false" outlineLevel="0" collapsed="false">
      <c r="A12" s="5" t="s">
        <v>19</v>
      </c>
      <c r="B12" s="13" t="n">
        <f aca="false">B11/B5</f>
        <v>0.571</v>
      </c>
    </row>
    <row r="13" customFormat="false" ht="15" hidden="false" customHeight="false" outlineLevel="0" collapsed="false">
      <c r="A13" s="5" t="s">
        <v>20</v>
      </c>
      <c r="B13" s="14" t="n">
        <f aca="false">B4/B11</f>
        <v>311.344619575793</v>
      </c>
    </row>
    <row r="14" customFormat="false" ht="15" hidden="false" customHeight="false" outlineLevel="0" collapsed="false">
      <c r="A14" s="5" t="s">
        <v>21</v>
      </c>
      <c r="B14" s="15" t="n">
        <f aca="false">B13*B5</f>
        <v>14010.5078809107</v>
      </c>
    </row>
    <row r="16" customFormat="false" ht="15" hidden="false" customHeight="false" outlineLevel="0" collapsed="false">
      <c r="A16" s="5" t="s">
        <v>22</v>
      </c>
      <c r="B16" s="14" t="n">
        <f aca="false">B8-B13</f>
        <v>388.655380424207</v>
      </c>
    </row>
    <row r="17" customFormat="false" ht="15" hidden="false" customHeight="false" outlineLevel="0" collapsed="false">
      <c r="A17" s="5" t="s">
        <v>23</v>
      </c>
      <c r="B17" s="13" t="n">
        <f aca="false">B16/B8</f>
        <v>0.555221972034582</v>
      </c>
    </row>
    <row r="19" customFormat="false" ht="15" hidden="false" customHeight="false" outlineLevel="0" collapsed="false">
      <c r="A19" s="6" t="s">
        <v>24</v>
      </c>
      <c r="B19" s="7"/>
    </row>
    <row r="20" customFormat="false" ht="15" hidden="false" customHeight="false" outlineLevel="0" collapsed="false">
      <c r="A20" s="5" t="s">
        <v>25</v>
      </c>
      <c r="B20" s="8" t="n">
        <v>5000</v>
      </c>
    </row>
    <row r="21" customFormat="false" ht="15" hidden="false" customHeight="false" outlineLevel="0" collapsed="false">
      <c r="A21" s="5" t="s">
        <v>26</v>
      </c>
      <c r="B21" s="14" t="n">
        <f aca="false">(B4+B20)/B11</f>
        <v>505.935006810664</v>
      </c>
    </row>
    <row r="23" customFormat="false" ht="15" hidden="false" customHeight="false" outlineLevel="0" collapsed="false">
      <c r="A23" s="6" t="s">
        <v>27</v>
      </c>
      <c r="B23" s="7"/>
    </row>
    <row r="24" customFormat="false" ht="15" hidden="false" customHeight="false" outlineLevel="0" collapsed="false">
      <c r="A24" s="5" t="s">
        <v>28</v>
      </c>
      <c r="B24" s="11" t="n">
        <v>600</v>
      </c>
    </row>
    <row r="25" customFormat="false" ht="15" hidden="false" customHeight="false" outlineLevel="0" collapsed="false">
      <c r="A25" s="5" t="s">
        <v>29</v>
      </c>
      <c r="B25" s="12" t="n">
        <f aca="false">(1/(1-B7))*(B6+(B4/B24))</f>
        <v>32.2691383453484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4" min="2" style="0" width="16"/>
  </cols>
  <sheetData>
    <row r="1" customFormat="false" ht="17.35" hidden="false" customHeight="false" outlineLevel="0" collapsed="false">
      <c r="A1" s="1" t="s">
        <v>30</v>
      </c>
    </row>
    <row r="3" customFormat="false" ht="30" hidden="false" customHeight="true" outlineLevel="0" collapsed="false">
      <c r="A3" s="16" t="s">
        <v>31</v>
      </c>
      <c r="B3" s="16"/>
      <c r="C3" s="16"/>
      <c r="D3" s="16"/>
    </row>
    <row r="5" customFormat="false" ht="15" hidden="false" customHeight="false" outlineLevel="0" collapsed="false">
      <c r="A5" s="6" t="s">
        <v>32</v>
      </c>
      <c r="B5" s="7"/>
      <c r="C5" s="7"/>
      <c r="D5" s="7"/>
    </row>
    <row r="6" customFormat="false" ht="15" hidden="false" customHeight="false" outlineLevel="0" collapsed="false">
      <c r="A6" s="2" t="s">
        <v>32</v>
      </c>
      <c r="B6" s="2" t="s">
        <v>33</v>
      </c>
      <c r="C6" s="2" t="s">
        <v>34</v>
      </c>
      <c r="D6" s="2" t="s">
        <v>35</v>
      </c>
    </row>
    <row r="7" customFormat="false" ht="15" hidden="false" customHeight="false" outlineLevel="0" collapsed="false">
      <c r="A7" s="14" t="n">
        <v>0</v>
      </c>
      <c r="B7" s="15" t="n">
        <f aca="false">A7*'Inputs &amp; Calculator'!$B$5</f>
        <v>0</v>
      </c>
      <c r="C7" s="15" t="n">
        <f aca="false">'Inputs &amp; Calculator'!$B$4+(A7*'Inputs &amp; Calculator'!$B$6)+(A7*'Inputs &amp; Calculator'!$B$5*'Inputs &amp; Calculator'!$B$7)</f>
        <v>8000</v>
      </c>
      <c r="D7" s="15" t="n">
        <f aca="false">B7-C7</f>
        <v>-8000</v>
      </c>
    </row>
    <row r="8" customFormat="false" ht="15" hidden="false" customHeight="false" outlineLevel="0" collapsed="false">
      <c r="A8" s="14" t="n">
        <v>100</v>
      </c>
      <c r="B8" s="15" t="n">
        <f aca="false">A8*'Inputs &amp; Calculator'!$B$5</f>
        <v>4500</v>
      </c>
      <c r="C8" s="15" t="n">
        <f aca="false">'Inputs &amp; Calculator'!$B$4+(A8*'Inputs &amp; Calculator'!$B$6)+(A8*'Inputs &amp; Calculator'!$B$5*'Inputs &amp; Calculator'!$B$7)</f>
        <v>9930.5</v>
      </c>
      <c r="D8" s="15" t="n">
        <f aca="false">B8-C8</f>
        <v>-5430.5</v>
      </c>
    </row>
    <row r="9" customFormat="false" ht="15" hidden="false" customHeight="false" outlineLevel="0" collapsed="false">
      <c r="A9" s="14" t="n">
        <v>200</v>
      </c>
      <c r="B9" s="15" t="n">
        <f aca="false">A9*'Inputs &amp; Calculator'!$B$5</f>
        <v>9000</v>
      </c>
      <c r="C9" s="15" t="n">
        <f aca="false">'Inputs &amp; Calculator'!$B$4+(A9*'Inputs &amp; Calculator'!$B$6)+(A9*'Inputs &amp; Calculator'!$B$5*'Inputs &amp; Calculator'!$B$7)</f>
        <v>11861</v>
      </c>
      <c r="D9" s="15" t="n">
        <f aca="false">B9-C9</f>
        <v>-2861</v>
      </c>
    </row>
    <row r="10" customFormat="false" ht="15" hidden="false" customHeight="false" outlineLevel="0" collapsed="false">
      <c r="A10" s="14" t="n">
        <v>300</v>
      </c>
      <c r="B10" s="15" t="n">
        <f aca="false">A10*'Inputs &amp; Calculator'!$B$5</f>
        <v>13500</v>
      </c>
      <c r="C10" s="15" t="n">
        <f aca="false">'Inputs &amp; Calculator'!$B$4+(A10*'Inputs &amp; Calculator'!$B$6)+(A10*'Inputs &amp; Calculator'!$B$5*'Inputs &amp; Calculator'!$B$7)</f>
        <v>13791.5</v>
      </c>
      <c r="D10" s="15" t="n">
        <f aca="false">B10-C10</f>
        <v>-291.5</v>
      </c>
    </row>
    <row r="11" customFormat="false" ht="15" hidden="false" customHeight="false" outlineLevel="0" collapsed="false">
      <c r="A11" s="14" t="n">
        <v>400</v>
      </c>
      <c r="B11" s="15" t="n">
        <f aca="false">A11*'Inputs &amp; Calculator'!$B$5</f>
        <v>18000</v>
      </c>
      <c r="C11" s="15" t="n">
        <f aca="false">'Inputs &amp; Calculator'!$B$4+(A11*'Inputs &amp; Calculator'!$B$6)+(A11*'Inputs &amp; Calculator'!$B$5*'Inputs &amp; Calculator'!$B$7)</f>
        <v>15722</v>
      </c>
      <c r="D11" s="15" t="n">
        <f aca="false">B11-C11</f>
        <v>2278</v>
      </c>
    </row>
    <row r="12" customFormat="false" ht="15" hidden="false" customHeight="false" outlineLevel="0" collapsed="false">
      <c r="A12" s="14" t="n">
        <v>500</v>
      </c>
      <c r="B12" s="15" t="n">
        <f aca="false">A12*'Inputs &amp; Calculator'!$B$5</f>
        <v>22500</v>
      </c>
      <c r="C12" s="15" t="n">
        <f aca="false">'Inputs &amp; Calculator'!$B$4+(A12*'Inputs &amp; Calculator'!$B$6)+(A12*'Inputs &amp; Calculator'!$B$5*'Inputs &amp; Calculator'!$B$7)</f>
        <v>17652.5</v>
      </c>
      <c r="D12" s="15" t="n">
        <f aca="false">B12-C12</f>
        <v>4847.5</v>
      </c>
    </row>
    <row r="13" customFormat="false" ht="15" hidden="false" customHeight="false" outlineLevel="0" collapsed="false">
      <c r="A13" s="14" t="n">
        <v>600</v>
      </c>
      <c r="B13" s="15" t="n">
        <f aca="false">A13*'Inputs &amp; Calculator'!$B$5</f>
        <v>27000</v>
      </c>
      <c r="C13" s="15" t="n">
        <f aca="false">'Inputs &amp; Calculator'!$B$4+(A13*'Inputs &amp; Calculator'!$B$6)+(A13*'Inputs &amp; Calculator'!$B$5*'Inputs &amp; Calculator'!$B$7)</f>
        <v>19583</v>
      </c>
      <c r="D13" s="15" t="n">
        <f aca="false">B13-C13</f>
        <v>7417</v>
      </c>
    </row>
    <row r="14" customFormat="false" ht="15" hidden="false" customHeight="false" outlineLevel="0" collapsed="false">
      <c r="A14" s="14" t="n">
        <v>700</v>
      </c>
      <c r="B14" s="15" t="n">
        <f aca="false">A14*'Inputs &amp; Calculator'!$B$5</f>
        <v>31500</v>
      </c>
      <c r="C14" s="15" t="n">
        <f aca="false">'Inputs &amp; Calculator'!$B$4+(A14*'Inputs &amp; Calculator'!$B$6)+(A14*'Inputs &amp; Calculator'!$B$5*'Inputs &amp; Calculator'!$B$7)</f>
        <v>21513.5</v>
      </c>
      <c r="D14" s="15" t="n">
        <f aca="false">B14-C14</f>
        <v>9986.5</v>
      </c>
    </row>
    <row r="15" customFormat="false" ht="15" hidden="false" customHeight="false" outlineLevel="0" collapsed="false">
      <c r="A15" s="14" t="n">
        <v>800</v>
      </c>
      <c r="B15" s="15" t="n">
        <f aca="false">A15*'Inputs &amp; Calculator'!$B$5</f>
        <v>36000</v>
      </c>
      <c r="C15" s="15" t="n">
        <f aca="false">'Inputs &amp; Calculator'!$B$4+(A15*'Inputs &amp; Calculator'!$B$6)+(A15*'Inputs &amp; Calculator'!$B$5*'Inputs &amp; Calculator'!$B$7)</f>
        <v>23444</v>
      </c>
      <c r="D15" s="15" t="n">
        <f aca="false">B15-C15</f>
        <v>12556</v>
      </c>
    </row>
    <row r="16" customFormat="false" ht="15" hidden="false" customHeight="false" outlineLevel="0" collapsed="false">
      <c r="A16" s="14" t="n">
        <v>900</v>
      </c>
      <c r="B16" s="15" t="n">
        <f aca="false">A16*'Inputs &amp; Calculator'!$B$5</f>
        <v>40500</v>
      </c>
      <c r="C16" s="15" t="n">
        <f aca="false">'Inputs &amp; Calculator'!$B$4+(A16*'Inputs &amp; Calculator'!$B$6)+(A16*'Inputs &amp; Calculator'!$B$5*'Inputs &amp; Calculator'!$B$7)</f>
        <v>25374.5</v>
      </c>
      <c r="D16" s="15" t="n">
        <f aca="false">B16-C16</f>
        <v>15125.5</v>
      </c>
    </row>
    <row r="17" customFormat="false" ht="15" hidden="false" customHeight="false" outlineLevel="0" collapsed="false">
      <c r="A17" s="14" t="n">
        <v>1000</v>
      </c>
      <c r="B17" s="15" t="n">
        <f aca="false">A17*'Inputs &amp; Calculator'!$B$5</f>
        <v>45000</v>
      </c>
      <c r="C17" s="15" t="n">
        <f aca="false">'Inputs &amp; Calculator'!$B$4+(A17*'Inputs &amp; Calculator'!$B$6)+(A17*'Inputs &amp; Calculator'!$B$5*'Inputs &amp; Calculator'!$B$7)</f>
        <v>27305</v>
      </c>
      <c r="D17" s="15" t="n">
        <f aca="false">B17-C17</f>
        <v>17695</v>
      </c>
    </row>
    <row r="18" customFormat="false" ht="15" hidden="false" customHeight="false" outlineLevel="0" collapsed="false">
      <c r="A18" s="14" t="n">
        <v>1100</v>
      </c>
      <c r="B18" s="15" t="n">
        <f aca="false">A18*'Inputs &amp; Calculator'!$B$5</f>
        <v>49500</v>
      </c>
      <c r="C18" s="15" t="n">
        <f aca="false">'Inputs &amp; Calculator'!$B$4+(A18*'Inputs &amp; Calculator'!$B$6)+(A18*'Inputs &amp; Calculator'!$B$5*'Inputs &amp; Calculator'!$B$7)</f>
        <v>29235.5</v>
      </c>
      <c r="D18" s="15" t="n">
        <f aca="false">B18-C18</f>
        <v>20264.5</v>
      </c>
    </row>
    <row r="19" customFormat="false" ht="15" hidden="false" customHeight="false" outlineLevel="0" collapsed="false">
      <c r="A19" s="14" t="n">
        <v>1200</v>
      </c>
      <c r="B19" s="15" t="n">
        <f aca="false">A19*'Inputs &amp; Calculator'!$B$5</f>
        <v>54000</v>
      </c>
      <c r="C19" s="15" t="n">
        <f aca="false">'Inputs &amp; Calculator'!$B$4+(A19*'Inputs &amp; Calculator'!$B$6)+(A19*'Inputs &amp; Calculator'!$B$5*'Inputs &amp; Calculator'!$B$7)</f>
        <v>31166</v>
      </c>
      <c r="D19" s="15" t="n">
        <f aca="false">B19-C19</f>
        <v>22834</v>
      </c>
    </row>
  </sheetData>
  <mergeCells count="1">
    <mergeCell ref="A3:D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18"/>
  </cols>
  <sheetData>
    <row r="1" customFormat="false" ht="17.35" hidden="false" customHeight="false" outlineLevel="0" collapsed="false">
      <c r="A1" s="1" t="s">
        <v>36</v>
      </c>
    </row>
    <row r="3" customFormat="false" ht="30" hidden="false" customHeight="true" outlineLevel="0" collapsed="false">
      <c r="A3" s="16" t="s">
        <v>37</v>
      </c>
      <c r="B3" s="16"/>
      <c r="C3" s="16"/>
      <c r="D3" s="16"/>
      <c r="E3" s="16"/>
    </row>
    <row r="5" customFormat="false" ht="15" hidden="false" customHeight="false" outlineLevel="0" collapsed="false">
      <c r="A5" s="6" t="s">
        <v>38</v>
      </c>
      <c r="B5" s="7"/>
      <c r="C5" s="7"/>
      <c r="D5" s="7"/>
      <c r="E5" s="7"/>
    </row>
    <row r="6" customFormat="false" ht="15" hidden="false" customHeight="false" outlineLevel="0" collapsed="false">
      <c r="A6" s="2" t="s">
        <v>39</v>
      </c>
      <c r="B6" s="2" t="s">
        <v>40</v>
      </c>
      <c r="C6" s="2" t="s">
        <v>41</v>
      </c>
      <c r="D6" s="2" t="s">
        <v>42</v>
      </c>
      <c r="E6" s="2" t="s">
        <v>43</v>
      </c>
    </row>
    <row r="7" customFormat="false" ht="15" hidden="false" customHeight="false" outlineLevel="0" collapsed="false">
      <c r="A7" s="4" t="s">
        <v>44</v>
      </c>
      <c r="B7" s="9" t="n">
        <v>4.5</v>
      </c>
      <c r="C7" s="9" t="n">
        <v>1.2</v>
      </c>
      <c r="D7" s="10" t="n">
        <v>0.55</v>
      </c>
      <c r="E7" s="12" t="n">
        <f aca="false">B7-C7</f>
        <v>3.3</v>
      </c>
    </row>
    <row r="8" customFormat="false" ht="15" hidden="false" customHeight="false" outlineLevel="0" collapsed="false">
      <c r="A8" s="4" t="s">
        <v>45</v>
      </c>
      <c r="B8" s="9" t="n">
        <v>3.75</v>
      </c>
      <c r="C8" s="9" t="n">
        <v>1.5</v>
      </c>
      <c r="D8" s="10" t="n">
        <v>0.3</v>
      </c>
      <c r="E8" s="12" t="n">
        <f aca="false">B8-C8</f>
        <v>2.25</v>
      </c>
    </row>
    <row r="9" customFormat="false" ht="15" hidden="false" customHeight="false" outlineLevel="0" collapsed="false">
      <c r="A9" s="4" t="s">
        <v>46</v>
      </c>
      <c r="B9" s="9" t="n">
        <v>8</v>
      </c>
      <c r="C9" s="9" t="n">
        <v>3.2</v>
      </c>
      <c r="D9" s="10" t="n">
        <v>0.15</v>
      </c>
      <c r="E9" s="12" t="n">
        <f aca="false">B9-C9</f>
        <v>4.8</v>
      </c>
    </row>
    <row r="10" customFormat="false" ht="15" hidden="false" customHeight="false" outlineLevel="0" collapsed="false">
      <c r="A10" s="2" t="s">
        <v>47</v>
      </c>
      <c r="D10" s="13" t="n">
        <f aca="false">SUM(D7:D9)</f>
        <v>1</v>
      </c>
    </row>
    <row r="12" customFormat="false" ht="15" hidden="false" customHeight="false" outlineLevel="0" collapsed="false">
      <c r="A12" s="6" t="s">
        <v>48</v>
      </c>
      <c r="B12" s="7"/>
      <c r="C12" s="7"/>
      <c r="D12" s="7"/>
      <c r="E12" s="7"/>
    </row>
    <row r="13" customFormat="false" ht="15" hidden="false" customHeight="false" outlineLevel="0" collapsed="false">
      <c r="A13" s="5" t="s">
        <v>12</v>
      </c>
      <c r="B13" s="8" t="n">
        <v>12000</v>
      </c>
    </row>
    <row r="14" customFormat="false" ht="15" hidden="false" customHeight="false" outlineLevel="0" collapsed="false">
      <c r="A14" s="5" t="s">
        <v>49</v>
      </c>
      <c r="B14" s="12" t="n">
        <f aca="false">(E7*D7)+(E8*D8)+(E9*D9)</f>
        <v>3.21</v>
      </c>
    </row>
    <row r="15" customFormat="false" ht="15" hidden="false" customHeight="false" outlineLevel="0" collapsed="false">
      <c r="A15" s="5" t="s">
        <v>50</v>
      </c>
      <c r="B15" s="14" t="n">
        <f aca="false">B13/B14</f>
        <v>3738.31775700935</v>
      </c>
    </row>
    <row r="17" customFormat="false" ht="15" hidden="false" customHeight="false" outlineLevel="0" collapsed="false">
      <c r="A17" s="6" t="s">
        <v>51</v>
      </c>
      <c r="B17" s="7"/>
      <c r="C17" s="7"/>
      <c r="D17" s="7"/>
      <c r="E17" s="7"/>
    </row>
    <row r="18" customFormat="false" ht="15" hidden="false" customHeight="false" outlineLevel="0" collapsed="false">
      <c r="A18" s="5" t="s">
        <v>44</v>
      </c>
      <c r="B18" s="14" t="n">
        <f aca="false">$B$15*D7</f>
        <v>2056.07476635514</v>
      </c>
    </row>
    <row r="19" customFormat="false" ht="15" hidden="false" customHeight="false" outlineLevel="0" collapsed="false">
      <c r="A19" s="5" t="s">
        <v>45</v>
      </c>
      <c r="B19" s="14" t="n">
        <f aca="false">$B$15*D8</f>
        <v>1121.4953271028</v>
      </c>
    </row>
    <row r="20" customFormat="false" ht="15" hidden="false" customHeight="false" outlineLevel="0" collapsed="false">
      <c r="A20" s="5" t="s">
        <v>46</v>
      </c>
      <c r="B20" s="14" t="n">
        <f aca="false">$B$15*D9</f>
        <v>560.747663551402</v>
      </c>
    </row>
  </sheetData>
  <mergeCells count="1">
    <mergeCell ref="A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2026-09-03T21:30:42Z</dcterms:created>
  <dc:creator>openpyxl</dc:creator>
  <dc:description/>
  <dc:language>en-US</dc:language>
  <cp:lastModifiedBy/>
  <dcterms:modified xsi:type="dcterms:W3CDTF">2026-09-03T21:31:21Z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